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ngo0227.sharepoint.com/sites/kyoutu/Shared Documents/フォーマット関係/会計・税務/"/>
    </mc:Choice>
  </mc:AlternateContent>
  <xr:revisionPtr revIDLastSave="6" documentId="13_ncr:1_{10B4E9C7-E886-4000-BBA9-892CAE95BA4D}" xr6:coauthVersionLast="47" xr6:coauthVersionMax="47" xr10:uidLastSave="{B2B62CC1-366B-4E49-ACEA-15A1F523FEEA}"/>
  <bookViews>
    <workbookView xWindow="28680" yWindow="1695" windowWidth="29040" windowHeight="15720" activeTab="1" xr2:uid="{7B14A4AF-CC6F-40FA-90AC-5CF7CEAE0C37}"/>
  </bookViews>
  <sheets>
    <sheet name="借入金返済計画書(月)" sheetId="2" r:id="rId1"/>
    <sheet name="借入金返済計画書(年)" sheetId="3" r:id="rId2"/>
  </sheets>
  <definedNames>
    <definedName name="_xlnm.Print_Area" localSheetId="0">'借入金返済計画書(月)'!$B$2:$X$48</definedName>
    <definedName name="_xlnm.Print_Area" localSheetId="1">'借入金返済計画書(年)'!$B$2:$X$48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3" l="1"/>
  <c r="F34" i="3"/>
  <c r="F31" i="3"/>
  <c r="F25" i="3"/>
  <c r="F22" i="3"/>
  <c r="F19" i="3"/>
  <c r="F13" i="3"/>
  <c r="F10" i="3"/>
  <c r="F7" i="3"/>
  <c r="F10" i="2"/>
  <c r="L10" i="2" s="1"/>
  <c r="F7" i="2"/>
  <c r="L8" i="2"/>
  <c r="N40" i="2" l="1"/>
  <c r="M40" i="2"/>
  <c r="L40" i="2"/>
  <c r="N34" i="2"/>
  <c r="M34" i="2"/>
  <c r="L34" i="2"/>
  <c r="N31" i="2"/>
  <c r="M31" i="2"/>
  <c r="L31" i="2"/>
  <c r="N25" i="2"/>
  <c r="M25" i="2"/>
  <c r="L25" i="2"/>
  <c r="N22" i="2"/>
  <c r="M22" i="2"/>
  <c r="L22" i="2"/>
  <c r="N19" i="2"/>
  <c r="M19" i="2"/>
  <c r="L19" i="2"/>
  <c r="L13" i="2"/>
  <c r="F40" i="2"/>
  <c r="F34" i="2"/>
  <c r="F31" i="2"/>
  <c r="F25" i="2"/>
  <c r="F22" i="2"/>
  <c r="F19" i="2"/>
  <c r="F13" i="2"/>
  <c r="L7" i="2"/>
  <c r="L7" i="3"/>
  <c r="L40" i="3" l="1"/>
  <c r="L34" i="3"/>
  <c r="L13" i="3"/>
  <c r="L8" i="3"/>
  <c r="L31" i="3"/>
  <c r="L25" i="3"/>
  <c r="L22" i="3"/>
  <c r="L19" i="3"/>
  <c r="L10" i="3"/>
  <c r="L16" i="3" l="1"/>
  <c r="L41" i="2"/>
  <c r="L35" i="2"/>
  <c r="L32" i="2"/>
  <c r="L26" i="2"/>
  <c r="L23" i="2"/>
  <c r="L20" i="2"/>
  <c r="L14" i="2"/>
  <c r="L11" i="2"/>
  <c r="G43" i="3" l="1"/>
  <c r="L41" i="3"/>
  <c r="L44" i="3" s="1"/>
  <c r="L43" i="3"/>
  <c r="G37" i="3"/>
  <c r="L35" i="3"/>
  <c r="L36" i="3"/>
  <c r="M34" i="3" s="1"/>
  <c r="L32" i="3"/>
  <c r="L33" i="3"/>
  <c r="G28" i="3"/>
  <c r="L26" i="3"/>
  <c r="L23" i="3"/>
  <c r="L24" i="3"/>
  <c r="M22" i="3" s="1"/>
  <c r="L20" i="3"/>
  <c r="G16" i="3"/>
  <c r="L14" i="3"/>
  <c r="L15" i="3"/>
  <c r="M13" i="3" s="1"/>
  <c r="L11" i="3"/>
  <c r="L12" i="3"/>
  <c r="M10" i="3" s="1"/>
  <c r="L9" i="3"/>
  <c r="G43" i="2"/>
  <c r="G37" i="2"/>
  <c r="G28" i="2"/>
  <c r="L44" i="2"/>
  <c r="L43" i="2"/>
  <c r="L36" i="2"/>
  <c r="L37" i="2"/>
  <c r="L24" i="2"/>
  <c r="L9" i="2"/>
  <c r="M7" i="2" s="1"/>
  <c r="G16" i="2"/>
  <c r="L15" i="2"/>
  <c r="M13" i="2" s="1"/>
  <c r="M35" i="2" l="1"/>
  <c r="M36" i="2"/>
  <c r="M23" i="2"/>
  <c r="M24" i="2"/>
  <c r="M14" i="2"/>
  <c r="M8" i="2"/>
  <c r="M9" i="2"/>
  <c r="L42" i="2"/>
  <c r="M31" i="3"/>
  <c r="M37" i="3" s="1"/>
  <c r="M15" i="3"/>
  <c r="N13" i="3" s="1"/>
  <c r="M7" i="3"/>
  <c r="M16" i="3" s="1"/>
  <c r="L38" i="3"/>
  <c r="M24" i="3"/>
  <c r="N22" i="3" s="1"/>
  <c r="M23" i="3"/>
  <c r="L29" i="3"/>
  <c r="M36" i="3"/>
  <c r="N34" i="3" s="1"/>
  <c r="M8" i="3"/>
  <c r="L18" i="3"/>
  <c r="L39" i="3"/>
  <c r="M32" i="3"/>
  <c r="M35" i="3"/>
  <c r="G46" i="3"/>
  <c r="M12" i="3"/>
  <c r="N10" i="3" s="1"/>
  <c r="M11" i="3"/>
  <c r="M14" i="3"/>
  <c r="L21" i="3"/>
  <c r="M19" i="3" s="1"/>
  <c r="L27" i="3"/>
  <c r="M25" i="3" s="1"/>
  <c r="L37" i="3"/>
  <c r="L42" i="3"/>
  <c r="L17" i="3"/>
  <c r="L28" i="3"/>
  <c r="G46" i="2"/>
  <c r="L28" i="2"/>
  <c r="L33" i="2"/>
  <c r="L38" i="2"/>
  <c r="L29" i="2"/>
  <c r="L12" i="2"/>
  <c r="M10" i="2" s="1"/>
  <c r="L21" i="2"/>
  <c r="L27" i="2"/>
  <c r="M15" i="2"/>
  <c r="N13" i="2" s="1"/>
  <c r="L16" i="2"/>
  <c r="L17" i="2"/>
  <c r="M40" i="3" l="1"/>
  <c r="M43" i="3" s="1"/>
  <c r="M41" i="2"/>
  <c r="M44" i="2" s="1"/>
  <c r="L45" i="2"/>
  <c r="N35" i="2"/>
  <c r="M37" i="2"/>
  <c r="M26" i="2"/>
  <c r="N23" i="2"/>
  <c r="M20" i="2"/>
  <c r="N8" i="2"/>
  <c r="N7" i="2"/>
  <c r="N9" i="2" s="1"/>
  <c r="N14" i="2"/>
  <c r="L18" i="2"/>
  <c r="M16" i="2"/>
  <c r="M11" i="2"/>
  <c r="M17" i="2" s="1"/>
  <c r="L46" i="2"/>
  <c r="L39" i="2"/>
  <c r="M32" i="2"/>
  <c r="M38" i="2" s="1"/>
  <c r="M33" i="3"/>
  <c r="N31" i="3" s="1"/>
  <c r="N37" i="3" s="1"/>
  <c r="N23" i="3"/>
  <c r="M21" i="3"/>
  <c r="N19" i="3" s="1"/>
  <c r="N14" i="3"/>
  <c r="M9" i="3"/>
  <c r="M18" i="3" s="1"/>
  <c r="M38" i="3"/>
  <c r="L47" i="2"/>
  <c r="L47" i="3"/>
  <c r="M27" i="3"/>
  <c r="N25" i="3" s="1"/>
  <c r="M26" i="3"/>
  <c r="N12" i="3"/>
  <c r="O10" i="3" s="1"/>
  <c r="N11" i="3"/>
  <c r="M41" i="3"/>
  <c r="L45" i="3"/>
  <c r="N36" i="3"/>
  <c r="O34" i="3" s="1"/>
  <c r="N35" i="3"/>
  <c r="M20" i="3"/>
  <c r="L30" i="3"/>
  <c r="M17" i="3"/>
  <c r="L46" i="3"/>
  <c r="M42" i="2"/>
  <c r="M33" i="2"/>
  <c r="L30" i="2"/>
  <c r="M21" i="2"/>
  <c r="N24" i="2"/>
  <c r="O22" i="2" s="1"/>
  <c r="M42" i="3" l="1"/>
  <c r="M45" i="3" s="1"/>
  <c r="N41" i="2"/>
  <c r="N44" i="2" s="1"/>
  <c r="N43" i="2"/>
  <c r="M43" i="2"/>
  <c r="N36" i="2"/>
  <c r="O34" i="2" s="1"/>
  <c r="N37" i="2"/>
  <c r="M27" i="2"/>
  <c r="O23" i="2"/>
  <c r="O24" i="2"/>
  <c r="P22" i="2" s="1"/>
  <c r="N20" i="2"/>
  <c r="M28" i="2"/>
  <c r="N15" i="2"/>
  <c r="O13" i="2" s="1"/>
  <c r="L48" i="2"/>
  <c r="M12" i="2"/>
  <c r="N10" i="2" s="1"/>
  <c r="O8" i="2"/>
  <c r="O7" i="2"/>
  <c r="N33" i="2"/>
  <c r="O31" i="2" s="1"/>
  <c r="N32" i="2"/>
  <c r="N38" i="2" s="1"/>
  <c r="N32" i="3"/>
  <c r="N38" i="3" s="1"/>
  <c r="N33" i="3"/>
  <c r="O31" i="3" s="1"/>
  <c r="O37" i="3" s="1"/>
  <c r="M39" i="3"/>
  <c r="N24" i="3"/>
  <c r="O22" i="3" s="1"/>
  <c r="M28" i="3"/>
  <c r="M46" i="3" s="1"/>
  <c r="N28" i="3"/>
  <c r="N15" i="3"/>
  <c r="O13" i="3" s="1"/>
  <c r="N8" i="3"/>
  <c r="N17" i="3" s="1"/>
  <c r="N7" i="3"/>
  <c r="N16" i="3" s="1"/>
  <c r="L48" i="3"/>
  <c r="N27" i="3"/>
  <c r="O25" i="3" s="1"/>
  <c r="N26" i="3"/>
  <c r="M29" i="3"/>
  <c r="O12" i="3"/>
  <c r="P10" i="3" s="1"/>
  <c r="O11" i="3"/>
  <c r="M44" i="3"/>
  <c r="N21" i="3"/>
  <c r="O19" i="3" s="1"/>
  <c r="N20" i="3"/>
  <c r="M30" i="3"/>
  <c r="O36" i="3"/>
  <c r="P34" i="3" s="1"/>
  <c r="O35" i="3"/>
  <c r="M45" i="2"/>
  <c r="N42" i="2"/>
  <c r="O40" i="2" s="1"/>
  <c r="M39" i="2"/>
  <c r="M30" i="2"/>
  <c r="M29" i="2"/>
  <c r="M47" i="2" s="1"/>
  <c r="N40" i="3" l="1"/>
  <c r="N43" i="3" s="1"/>
  <c r="N46" i="3" s="1"/>
  <c r="N41" i="3"/>
  <c r="N44" i="3" s="1"/>
  <c r="O41" i="2"/>
  <c r="O44" i="2" s="1"/>
  <c r="M46" i="2"/>
  <c r="O35" i="2"/>
  <c r="N39" i="2"/>
  <c r="O32" i="2"/>
  <c r="N26" i="2"/>
  <c r="P23" i="2"/>
  <c r="P24" i="2"/>
  <c r="Q22" i="2" s="1"/>
  <c r="N21" i="2"/>
  <c r="O19" i="2" s="1"/>
  <c r="O14" i="2"/>
  <c r="N12" i="2"/>
  <c r="O10" i="2" s="1"/>
  <c r="N11" i="2"/>
  <c r="N17" i="2" s="1"/>
  <c r="M18" i="2"/>
  <c r="M48" i="2" s="1"/>
  <c r="O9" i="2"/>
  <c r="O33" i="2"/>
  <c r="P31" i="2" s="1"/>
  <c r="N9" i="3"/>
  <c r="O7" i="3" s="1"/>
  <c r="M47" i="3"/>
  <c r="O33" i="3"/>
  <c r="O39" i="3" s="1"/>
  <c r="N39" i="3"/>
  <c r="O32" i="3"/>
  <c r="O38" i="3" s="1"/>
  <c r="O23" i="3"/>
  <c r="O21" i="3"/>
  <c r="P19" i="3" s="1"/>
  <c r="O14" i="3"/>
  <c r="M48" i="3"/>
  <c r="P36" i="3"/>
  <c r="Q34" i="3" s="1"/>
  <c r="P35" i="3"/>
  <c r="O27" i="3"/>
  <c r="P25" i="3" s="1"/>
  <c r="O26" i="3"/>
  <c r="N29" i="3"/>
  <c r="O20" i="3"/>
  <c r="N30" i="3"/>
  <c r="P11" i="3"/>
  <c r="P12" i="3"/>
  <c r="Q10" i="3" s="1"/>
  <c r="N45" i="2"/>
  <c r="O42" i="2"/>
  <c r="P40" i="2" s="1"/>
  <c r="N29" i="2"/>
  <c r="N47" i="3" l="1"/>
  <c r="N42" i="3"/>
  <c r="O11" i="2"/>
  <c r="O17" i="2" s="1"/>
  <c r="P41" i="2"/>
  <c r="P43" i="2"/>
  <c r="O43" i="2"/>
  <c r="O38" i="2"/>
  <c r="O36" i="2"/>
  <c r="P34" i="2" s="1"/>
  <c r="P32" i="2"/>
  <c r="O37" i="2"/>
  <c r="N28" i="2"/>
  <c r="N27" i="2"/>
  <c r="O25" i="2" s="1"/>
  <c r="Q23" i="2"/>
  <c r="O20" i="2"/>
  <c r="O15" i="2"/>
  <c r="P13" i="2" s="1"/>
  <c r="N18" i="2"/>
  <c r="O12" i="2"/>
  <c r="P10" i="2" s="1"/>
  <c r="N16" i="2"/>
  <c r="N47" i="2"/>
  <c r="O16" i="2"/>
  <c r="P8" i="2"/>
  <c r="P7" i="2"/>
  <c r="P9" i="2" s="1"/>
  <c r="P33" i="2"/>
  <c r="Q31" i="2" s="1"/>
  <c r="N18" i="3"/>
  <c r="O8" i="3"/>
  <c r="O17" i="3" s="1"/>
  <c r="P31" i="3"/>
  <c r="P37" i="3" s="1"/>
  <c r="P32" i="3"/>
  <c r="P38" i="3" s="1"/>
  <c r="O24" i="3"/>
  <c r="P22" i="3" s="1"/>
  <c r="O28" i="3"/>
  <c r="O16" i="3"/>
  <c r="O15" i="3"/>
  <c r="P13" i="3" s="1"/>
  <c r="O9" i="3"/>
  <c r="Q12" i="3"/>
  <c r="R10" i="3" s="1"/>
  <c r="Q11" i="3"/>
  <c r="Q36" i="3"/>
  <c r="R34" i="3" s="1"/>
  <c r="Q35" i="3"/>
  <c r="P27" i="3"/>
  <c r="Q25" i="3" s="1"/>
  <c r="P26" i="3"/>
  <c r="O29" i="3"/>
  <c r="P20" i="3"/>
  <c r="O45" i="2"/>
  <c r="P44" i="2"/>
  <c r="Q24" i="2"/>
  <c r="R22" i="2" s="1"/>
  <c r="O40" i="3" l="1"/>
  <c r="O43" i="3" s="1"/>
  <c r="O46" i="3" s="1"/>
  <c r="O42" i="3"/>
  <c r="O41" i="3"/>
  <c r="O44" i="3" s="1"/>
  <c r="O47" i="3" s="1"/>
  <c r="N45" i="3"/>
  <c r="N48" i="3" s="1"/>
  <c r="P42" i="2"/>
  <c r="Q40" i="2" s="1"/>
  <c r="O39" i="2"/>
  <c r="P36" i="2"/>
  <c r="Q34" i="2" s="1"/>
  <c r="P35" i="2"/>
  <c r="P38" i="2" s="1"/>
  <c r="Q32" i="2"/>
  <c r="O26" i="2"/>
  <c r="O29" i="2" s="1"/>
  <c r="O47" i="2" s="1"/>
  <c r="O27" i="2"/>
  <c r="P25" i="2" s="1"/>
  <c r="N30" i="2"/>
  <c r="N48" i="2" s="1"/>
  <c r="N46" i="2"/>
  <c r="R23" i="2"/>
  <c r="O21" i="2"/>
  <c r="P19" i="2" s="1"/>
  <c r="P14" i="2"/>
  <c r="P15" i="2"/>
  <c r="Q13" i="2" s="1"/>
  <c r="O18" i="2"/>
  <c r="P11" i="2"/>
  <c r="P12" i="2"/>
  <c r="Q10" i="2" s="1"/>
  <c r="Q8" i="2"/>
  <c r="Q7" i="2"/>
  <c r="P16" i="2"/>
  <c r="P33" i="3"/>
  <c r="P39" i="3" s="1"/>
  <c r="O30" i="3"/>
  <c r="P24" i="3"/>
  <c r="Q22" i="3" s="1"/>
  <c r="P23" i="3"/>
  <c r="P29" i="3" s="1"/>
  <c r="P21" i="3"/>
  <c r="P14" i="3"/>
  <c r="O18" i="3"/>
  <c r="P8" i="3"/>
  <c r="P7" i="3"/>
  <c r="R12" i="3"/>
  <c r="S10" i="3" s="1"/>
  <c r="R11" i="3"/>
  <c r="Q26" i="3"/>
  <c r="Q27" i="3"/>
  <c r="R25" i="3" s="1"/>
  <c r="R35" i="3"/>
  <c r="R36" i="3"/>
  <c r="S34" i="3" s="1"/>
  <c r="P45" i="2"/>
  <c r="R24" i="2"/>
  <c r="S22" i="2" s="1"/>
  <c r="Q31" i="3" l="1"/>
  <c r="Q33" i="3" s="1"/>
  <c r="Q39" i="3" s="1"/>
  <c r="Q32" i="3"/>
  <c r="Q38" i="3" s="1"/>
  <c r="O45" i="3"/>
  <c r="O48" i="3" s="1"/>
  <c r="P40" i="3"/>
  <c r="P43" i="3" s="1"/>
  <c r="P41" i="3"/>
  <c r="P44" i="3" s="1"/>
  <c r="Q41" i="2"/>
  <c r="Q44" i="2" s="1"/>
  <c r="Q35" i="2"/>
  <c r="Q38" i="2" s="1"/>
  <c r="Q37" i="2"/>
  <c r="P37" i="2"/>
  <c r="P39" i="2"/>
  <c r="Q33" i="2"/>
  <c r="R31" i="2" s="1"/>
  <c r="O28" i="2"/>
  <c r="O46" i="2" s="1"/>
  <c r="P26" i="2"/>
  <c r="P27" i="2"/>
  <c r="Q25" i="2" s="1"/>
  <c r="S23" i="2"/>
  <c r="S24" i="2"/>
  <c r="T22" i="2" s="1"/>
  <c r="P20" i="2"/>
  <c r="P21" i="2"/>
  <c r="Q19" i="2" s="1"/>
  <c r="O30" i="2"/>
  <c r="O48" i="2" s="1"/>
  <c r="Q14" i="2"/>
  <c r="Q15" i="2"/>
  <c r="R13" i="2" s="1"/>
  <c r="P17" i="2"/>
  <c r="Q11" i="2"/>
  <c r="P18" i="2"/>
  <c r="Q16" i="2"/>
  <c r="Q12" i="2"/>
  <c r="R10" i="2" s="1"/>
  <c r="Q9" i="2"/>
  <c r="Q23" i="3"/>
  <c r="Q24" i="3"/>
  <c r="R22" i="3" s="1"/>
  <c r="P28" i="3"/>
  <c r="Q19" i="3"/>
  <c r="P30" i="3"/>
  <c r="Q20" i="3"/>
  <c r="P17" i="3"/>
  <c r="P15" i="3"/>
  <c r="Q13" i="3" s="1"/>
  <c r="P16" i="3"/>
  <c r="P9" i="3"/>
  <c r="Q7" i="3" s="1"/>
  <c r="R27" i="3"/>
  <c r="S25" i="3" s="1"/>
  <c r="R26" i="3"/>
  <c r="S12" i="3"/>
  <c r="T10" i="3" s="1"/>
  <c r="S11" i="3"/>
  <c r="S36" i="3"/>
  <c r="T34" i="3" s="1"/>
  <c r="S35" i="3"/>
  <c r="R31" i="3" l="1"/>
  <c r="R33" i="3" s="1"/>
  <c r="R39" i="3" s="1"/>
  <c r="Q37" i="3"/>
  <c r="R32" i="3"/>
  <c r="R38" i="3" s="1"/>
  <c r="P47" i="3"/>
  <c r="P42" i="3"/>
  <c r="Q43" i="2"/>
  <c r="Q42" i="2"/>
  <c r="R40" i="2" s="1"/>
  <c r="Q36" i="2"/>
  <c r="R34" i="2" s="1"/>
  <c r="R32" i="2"/>
  <c r="Q39" i="2"/>
  <c r="R33" i="2"/>
  <c r="S31" i="2" s="1"/>
  <c r="P29" i="2"/>
  <c r="P47" i="2" s="1"/>
  <c r="Q26" i="2"/>
  <c r="Q28" i="2"/>
  <c r="T23" i="2"/>
  <c r="Q20" i="2"/>
  <c r="P30" i="2"/>
  <c r="P48" i="2" s="1"/>
  <c r="Q21" i="2"/>
  <c r="R19" i="2" s="1"/>
  <c r="P28" i="2"/>
  <c r="P46" i="2" s="1"/>
  <c r="Q17" i="2"/>
  <c r="R14" i="2"/>
  <c r="R15" i="2"/>
  <c r="S13" i="2" s="1"/>
  <c r="Q18" i="2"/>
  <c r="R12" i="2"/>
  <c r="S10" i="2" s="1"/>
  <c r="R11" i="2"/>
  <c r="R8" i="2"/>
  <c r="R7" i="2"/>
  <c r="R9" i="2" s="1"/>
  <c r="S32" i="3"/>
  <c r="S38" i="3" s="1"/>
  <c r="P46" i="3"/>
  <c r="Q29" i="3"/>
  <c r="R24" i="3"/>
  <c r="S22" i="3" s="1"/>
  <c r="R23" i="3"/>
  <c r="Q28" i="3"/>
  <c r="Q21" i="3"/>
  <c r="Q30" i="3"/>
  <c r="Q16" i="3"/>
  <c r="Q14" i="3"/>
  <c r="P18" i="3"/>
  <c r="Q9" i="3"/>
  <c r="R7" i="3" s="1"/>
  <c r="Q8" i="3"/>
  <c r="S27" i="3"/>
  <c r="T25" i="3" s="1"/>
  <c r="S26" i="3"/>
  <c r="T12" i="3"/>
  <c r="U10" i="3" s="1"/>
  <c r="T11" i="3"/>
  <c r="T36" i="3"/>
  <c r="U34" i="3" s="1"/>
  <c r="T35" i="3"/>
  <c r="T24" i="2"/>
  <c r="U22" i="2" s="1"/>
  <c r="R37" i="3" l="1"/>
  <c r="S31" i="3"/>
  <c r="S33" i="3" s="1"/>
  <c r="S39" i="3" s="1"/>
  <c r="Q40" i="3"/>
  <c r="Q43" i="3" s="1"/>
  <c r="Q46" i="3" s="1"/>
  <c r="P45" i="3"/>
  <c r="P48" i="3" s="1"/>
  <c r="Q41" i="3"/>
  <c r="Q44" i="3" s="1"/>
  <c r="Q42" i="3"/>
  <c r="S12" i="2"/>
  <c r="T10" i="2" s="1"/>
  <c r="S11" i="2"/>
  <c r="Q46" i="2"/>
  <c r="R41" i="2"/>
  <c r="R44" i="2" s="1"/>
  <c r="R42" i="2"/>
  <c r="S40" i="2" s="1"/>
  <c r="Q45" i="2"/>
  <c r="R35" i="2"/>
  <c r="R38" i="2" s="1"/>
  <c r="R37" i="2"/>
  <c r="S32" i="2"/>
  <c r="S33" i="2"/>
  <c r="T31" i="2" s="1"/>
  <c r="Q29" i="2"/>
  <c r="Q47" i="2" s="1"/>
  <c r="Q27" i="2"/>
  <c r="U23" i="2"/>
  <c r="R20" i="2"/>
  <c r="R21" i="2"/>
  <c r="S19" i="2" s="1"/>
  <c r="S14" i="2"/>
  <c r="S15" i="2"/>
  <c r="T13" i="2" s="1"/>
  <c r="R18" i="2"/>
  <c r="R17" i="2"/>
  <c r="S8" i="2"/>
  <c r="S7" i="2"/>
  <c r="R16" i="2"/>
  <c r="T31" i="3"/>
  <c r="T37" i="3" s="1"/>
  <c r="T32" i="3"/>
  <c r="T38" i="3" s="1"/>
  <c r="S24" i="3"/>
  <c r="T22" i="3" s="1"/>
  <c r="S23" i="3"/>
  <c r="R19" i="3"/>
  <c r="R21" i="3" s="1"/>
  <c r="S19" i="3" s="1"/>
  <c r="S28" i="3" s="1"/>
  <c r="R20" i="3"/>
  <c r="R29" i="3" s="1"/>
  <c r="Q15" i="3"/>
  <c r="Q17" i="3"/>
  <c r="R8" i="3"/>
  <c r="R9" i="3"/>
  <c r="S7" i="3" s="1"/>
  <c r="U36" i="3"/>
  <c r="V34" i="3" s="1"/>
  <c r="U35" i="3"/>
  <c r="U12" i="3"/>
  <c r="V10" i="3" s="1"/>
  <c r="U11" i="3"/>
  <c r="T27" i="3"/>
  <c r="U25" i="3" s="1"/>
  <c r="T26" i="3"/>
  <c r="U24" i="2"/>
  <c r="V22" i="2" s="1"/>
  <c r="S37" i="3" l="1"/>
  <c r="Q45" i="3"/>
  <c r="R40" i="3"/>
  <c r="R43" i="3" s="1"/>
  <c r="R41" i="3"/>
  <c r="R44" i="3" s="1"/>
  <c r="Q47" i="3"/>
  <c r="T11" i="2"/>
  <c r="T12" i="2"/>
  <c r="U10" i="2" s="1"/>
  <c r="S41" i="2"/>
  <c r="S44" i="2" s="1"/>
  <c r="S43" i="2"/>
  <c r="R45" i="2"/>
  <c r="S42" i="2"/>
  <c r="T40" i="2" s="1"/>
  <c r="R43" i="2"/>
  <c r="R36" i="2"/>
  <c r="S34" i="2" s="1"/>
  <c r="T32" i="2"/>
  <c r="T33" i="2"/>
  <c r="U31" i="2" s="1"/>
  <c r="Q30" i="2"/>
  <c r="Q48" i="2" s="1"/>
  <c r="R25" i="2"/>
  <c r="R26" i="2"/>
  <c r="R29" i="2" s="1"/>
  <c r="R47" i="2" s="1"/>
  <c r="R28" i="2"/>
  <c r="V23" i="2"/>
  <c r="V24" i="2"/>
  <c r="W22" i="2" s="1"/>
  <c r="S20" i="2"/>
  <c r="S21" i="2"/>
  <c r="T19" i="2" s="1"/>
  <c r="T14" i="2"/>
  <c r="T15" i="2"/>
  <c r="U13" i="2" s="1"/>
  <c r="S16" i="2"/>
  <c r="S17" i="2"/>
  <c r="S9" i="2"/>
  <c r="T33" i="3"/>
  <c r="T39" i="3" s="1"/>
  <c r="T23" i="3"/>
  <c r="T24" i="3"/>
  <c r="U22" i="3" s="1"/>
  <c r="R30" i="3"/>
  <c r="S21" i="3"/>
  <c r="T20" i="3" s="1"/>
  <c r="S20" i="3"/>
  <c r="S29" i="3" s="1"/>
  <c r="R28" i="3"/>
  <c r="R14" i="3"/>
  <c r="R17" i="3" s="1"/>
  <c r="R13" i="3"/>
  <c r="R16" i="3" s="1"/>
  <c r="Q18" i="3"/>
  <c r="S8" i="3"/>
  <c r="S9" i="3"/>
  <c r="T7" i="3" s="1"/>
  <c r="V11" i="3"/>
  <c r="V12" i="3"/>
  <c r="W10" i="3" s="1"/>
  <c r="U27" i="3"/>
  <c r="V25" i="3" s="1"/>
  <c r="U26" i="3"/>
  <c r="V36" i="3"/>
  <c r="V35" i="3"/>
  <c r="R42" i="3" l="1"/>
  <c r="R47" i="3"/>
  <c r="U31" i="3"/>
  <c r="U33" i="3" s="1"/>
  <c r="U39" i="3" s="1"/>
  <c r="R45" i="3"/>
  <c r="S41" i="3"/>
  <c r="S44" i="3" s="1"/>
  <c r="S40" i="3"/>
  <c r="Q48" i="3"/>
  <c r="U12" i="2"/>
  <c r="V10" i="2" s="1"/>
  <c r="U11" i="2"/>
  <c r="T41" i="2"/>
  <c r="T44" i="2" s="1"/>
  <c r="S45" i="2"/>
  <c r="T42" i="2"/>
  <c r="U40" i="2" s="1"/>
  <c r="R46" i="2"/>
  <c r="S35" i="2"/>
  <c r="S38" i="2" s="1"/>
  <c r="S37" i="2"/>
  <c r="R39" i="2"/>
  <c r="U32" i="2"/>
  <c r="U33" i="2"/>
  <c r="V31" i="2" s="1"/>
  <c r="R27" i="2"/>
  <c r="S25" i="2" s="1"/>
  <c r="W23" i="2"/>
  <c r="X22" i="2"/>
  <c r="T20" i="2"/>
  <c r="T21" i="2"/>
  <c r="U19" i="2" s="1"/>
  <c r="U14" i="2"/>
  <c r="U15" i="2"/>
  <c r="V13" i="2" s="1"/>
  <c r="T8" i="2"/>
  <c r="T17" i="2" s="1"/>
  <c r="T7" i="2"/>
  <c r="T9" i="2" s="1"/>
  <c r="S18" i="2"/>
  <c r="W34" i="3"/>
  <c r="X34" i="3" s="1"/>
  <c r="U32" i="3"/>
  <c r="U38" i="3" s="1"/>
  <c r="T29" i="3"/>
  <c r="U23" i="3"/>
  <c r="U24" i="3"/>
  <c r="V22" i="3" s="1"/>
  <c r="S30" i="3"/>
  <c r="T19" i="3"/>
  <c r="T28" i="3" s="1"/>
  <c r="R46" i="3"/>
  <c r="R15" i="3"/>
  <c r="R18" i="3" s="1"/>
  <c r="X10" i="3"/>
  <c r="T9" i="3"/>
  <c r="U7" i="3" s="1"/>
  <c r="T8" i="3"/>
  <c r="W11" i="3"/>
  <c r="X11" i="3" s="1"/>
  <c r="V27" i="3"/>
  <c r="V26" i="3"/>
  <c r="W35" i="3"/>
  <c r="X35" i="3" s="1"/>
  <c r="W24" i="2"/>
  <c r="X24" i="2" s="1"/>
  <c r="X23" i="2"/>
  <c r="R48" i="3" l="1"/>
  <c r="U37" i="3"/>
  <c r="V32" i="3"/>
  <c r="V38" i="3" s="1"/>
  <c r="V31" i="3"/>
  <c r="V37" i="3" s="1"/>
  <c r="S42" i="3"/>
  <c r="S43" i="3"/>
  <c r="W36" i="3"/>
  <c r="X36" i="3" s="1"/>
  <c r="V12" i="2"/>
  <c r="W10" i="2" s="1"/>
  <c r="X10" i="2" s="1"/>
  <c r="V11" i="2"/>
  <c r="U41" i="2"/>
  <c r="U44" i="2" s="1"/>
  <c r="U43" i="2"/>
  <c r="U42" i="2"/>
  <c r="V40" i="2" s="1"/>
  <c r="T45" i="2"/>
  <c r="T43" i="2"/>
  <c r="S36" i="2"/>
  <c r="T34" i="2" s="1"/>
  <c r="V32" i="2"/>
  <c r="V33" i="2"/>
  <c r="W31" i="2" s="1"/>
  <c r="S26" i="2"/>
  <c r="S29" i="2" s="1"/>
  <c r="S47" i="2" s="1"/>
  <c r="S28" i="2"/>
  <c r="S46" i="2" s="1"/>
  <c r="R30" i="2"/>
  <c r="R48" i="2" s="1"/>
  <c r="U20" i="2"/>
  <c r="V14" i="2"/>
  <c r="V15" i="2"/>
  <c r="W13" i="2" s="1"/>
  <c r="U8" i="2"/>
  <c r="U17" i="2" s="1"/>
  <c r="U7" i="2"/>
  <c r="U16" i="2" s="1"/>
  <c r="T18" i="2"/>
  <c r="T16" i="2"/>
  <c r="W25" i="3"/>
  <c r="X25" i="3" s="1"/>
  <c r="V24" i="3"/>
  <c r="W22" i="3" s="1"/>
  <c r="V23" i="3"/>
  <c r="T21" i="3"/>
  <c r="U20" i="3"/>
  <c r="U29" i="3" s="1"/>
  <c r="S13" i="3"/>
  <c r="S16" i="3" s="1"/>
  <c r="S14" i="3"/>
  <c r="S17" i="3" s="1"/>
  <c r="S47" i="3" s="1"/>
  <c r="W12" i="3"/>
  <c r="X12" i="3" s="1"/>
  <c r="U8" i="3"/>
  <c r="U9" i="3"/>
  <c r="V7" i="3" s="1"/>
  <c r="W26" i="3"/>
  <c r="X26" i="3" s="1"/>
  <c r="W27" i="3"/>
  <c r="X27" i="3" s="1"/>
  <c r="S46" i="3" l="1"/>
  <c r="V33" i="3"/>
  <c r="W31" i="3" s="1"/>
  <c r="T41" i="3"/>
  <c r="T44" i="3" s="1"/>
  <c r="S45" i="3"/>
  <c r="T40" i="3"/>
  <c r="T30" i="3"/>
  <c r="U19" i="3"/>
  <c r="U28" i="3" s="1"/>
  <c r="W12" i="2"/>
  <c r="X12" i="2" s="1"/>
  <c r="W11" i="2"/>
  <c r="X11" i="2" s="1"/>
  <c r="U9" i="2"/>
  <c r="U18" i="2" s="1"/>
  <c r="V41" i="2"/>
  <c r="V44" i="2" s="1"/>
  <c r="V43" i="2"/>
  <c r="U45" i="2"/>
  <c r="V42" i="2"/>
  <c r="W40" i="2" s="1"/>
  <c r="T35" i="2"/>
  <c r="T37" i="2"/>
  <c r="T36" i="2"/>
  <c r="U34" i="2" s="1"/>
  <c r="S39" i="2"/>
  <c r="W32" i="2"/>
  <c r="W33" i="2"/>
  <c r="X32" i="2"/>
  <c r="S27" i="2"/>
  <c r="T25" i="2" s="1"/>
  <c r="U21" i="2"/>
  <c r="W14" i="2"/>
  <c r="X14" i="2" s="1"/>
  <c r="X13" i="2"/>
  <c r="W32" i="3"/>
  <c r="W38" i="3" s="1"/>
  <c r="X38" i="3" s="1"/>
  <c r="X22" i="3"/>
  <c r="W23" i="3"/>
  <c r="X23" i="3" s="1"/>
  <c r="S15" i="3"/>
  <c r="T13" i="3" s="1"/>
  <c r="T16" i="3" s="1"/>
  <c r="V9" i="3"/>
  <c r="W7" i="3" s="1"/>
  <c r="V8" i="3"/>
  <c r="V39" i="3" l="1"/>
  <c r="U21" i="3"/>
  <c r="T42" i="3"/>
  <c r="T43" i="3"/>
  <c r="T46" i="3"/>
  <c r="V7" i="2"/>
  <c r="V9" i="2" s="1"/>
  <c r="W8" i="2" s="1"/>
  <c r="W17" i="2" s="1"/>
  <c r="V8" i="2"/>
  <c r="V17" i="2" s="1"/>
  <c r="W41" i="2"/>
  <c r="V45" i="2"/>
  <c r="W42" i="2"/>
  <c r="U35" i="2"/>
  <c r="U38" i="2" s="1"/>
  <c r="U37" i="2"/>
  <c r="U36" i="2"/>
  <c r="V34" i="2" s="1"/>
  <c r="T39" i="2"/>
  <c r="T38" i="2"/>
  <c r="X33" i="2"/>
  <c r="X31" i="2"/>
  <c r="T26" i="2"/>
  <c r="T28" i="2"/>
  <c r="T46" i="2" s="1"/>
  <c r="T27" i="2"/>
  <c r="U25" i="2" s="1"/>
  <c r="S30" i="2"/>
  <c r="S48" i="2" s="1"/>
  <c r="V19" i="2"/>
  <c r="V20" i="2"/>
  <c r="V21" i="2"/>
  <c r="W19" i="2" s="1"/>
  <c r="W20" i="2"/>
  <c r="W15" i="2"/>
  <c r="X15" i="2" s="1"/>
  <c r="X32" i="3"/>
  <c r="W37" i="3"/>
  <c r="X37" i="3" s="1"/>
  <c r="G38" i="3" s="1"/>
  <c r="X31" i="3"/>
  <c r="W33" i="3"/>
  <c r="W24" i="3"/>
  <c r="X24" i="3" s="1"/>
  <c r="V20" i="3"/>
  <c r="U30" i="3"/>
  <c r="V19" i="3"/>
  <c r="S18" i="3"/>
  <c r="S48" i="3" s="1"/>
  <c r="T14" i="3"/>
  <c r="T17" i="3" s="1"/>
  <c r="T47" i="3" s="1"/>
  <c r="T15" i="3"/>
  <c r="U13" i="3" s="1"/>
  <c r="U16" i="3" s="1"/>
  <c r="X7" i="3"/>
  <c r="W8" i="3"/>
  <c r="W9" i="3"/>
  <c r="T45" i="3" l="1"/>
  <c r="U41" i="3"/>
  <c r="U40" i="3"/>
  <c r="V16" i="2"/>
  <c r="V18" i="2"/>
  <c r="W7" i="2"/>
  <c r="W16" i="2" s="1"/>
  <c r="W45" i="2"/>
  <c r="X42" i="2"/>
  <c r="X45" i="2" s="1"/>
  <c r="G44" i="2" s="1"/>
  <c r="W43" i="2"/>
  <c r="X43" i="2" s="1"/>
  <c r="X40" i="2"/>
  <c r="W44" i="2"/>
  <c r="X44" i="2" s="1"/>
  <c r="X41" i="2"/>
  <c r="V35" i="2"/>
  <c r="V38" i="2" s="1"/>
  <c r="V37" i="2"/>
  <c r="V36" i="2"/>
  <c r="W34" i="2" s="1"/>
  <c r="U39" i="2"/>
  <c r="U26" i="2"/>
  <c r="U29" i="2" s="1"/>
  <c r="U47" i="2" s="1"/>
  <c r="U28" i="2"/>
  <c r="U46" i="2" s="1"/>
  <c r="U27" i="2"/>
  <c r="V25" i="2" s="1"/>
  <c r="T30" i="2"/>
  <c r="T48" i="2" s="1"/>
  <c r="T29" i="2"/>
  <c r="T47" i="2" s="1"/>
  <c r="W21" i="2"/>
  <c r="X21" i="2"/>
  <c r="X19" i="2"/>
  <c r="X20" i="2"/>
  <c r="X8" i="2"/>
  <c r="X17" i="2" s="1"/>
  <c r="W9" i="2"/>
  <c r="X9" i="2" s="1"/>
  <c r="X18" i="2" s="1"/>
  <c r="G17" i="2" s="1"/>
  <c r="W39" i="3"/>
  <c r="X39" i="3" s="1"/>
  <c r="X33" i="3"/>
  <c r="V21" i="3"/>
  <c r="V28" i="3"/>
  <c r="V29" i="3"/>
  <c r="U14" i="3"/>
  <c r="U17" i="3" s="1"/>
  <c r="T18" i="3"/>
  <c r="U15" i="3"/>
  <c r="X8" i="3"/>
  <c r="X9" i="3"/>
  <c r="T48" i="3" l="1"/>
  <c r="U42" i="3"/>
  <c r="U43" i="3"/>
  <c r="U46" i="3" s="1"/>
  <c r="U44" i="3"/>
  <c r="U47" i="3" s="1"/>
  <c r="X7" i="2"/>
  <c r="X16" i="2" s="1"/>
  <c r="W35" i="2"/>
  <c r="V39" i="2"/>
  <c r="V26" i="2"/>
  <c r="V28" i="2"/>
  <c r="V46" i="2" s="1"/>
  <c r="V27" i="2"/>
  <c r="W25" i="2" s="1"/>
  <c r="U30" i="2"/>
  <c r="U48" i="2" s="1"/>
  <c r="W18" i="2"/>
  <c r="W19" i="3"/>
  <c r="V30" i="3"/>
  <c r="W20" i="3"/>
  <c r="V13" i="3"/>
  <c r="V16" i="3" s="1"/>
  <c r="U18" i="3"/>
  <c r="V14" i="3"/>
  <c r="V17" i="3" s="1"/>
  <c r="V41" i="3" l="1"/>
  <c r="V40" i="3"/>
  <c r="U45" i="3"/>
  <c r="U48" i="3" s="1"/>
  <c r="V15" i="3"/>
  <c r="W13" i="3" s="1"/>
  <c r="X34" i="2"/>
  <c r="W37" i="2"/>
  <c r="X37" i="2" s="1"/>
  <c r="W36" i="2"/>
  <c r="W38" i="2"/>
  <c r="X38" i="2" s="1"/>
  <c r="X35" i="2"/>
  <c r="W26" i="2"/>
  <c r="W29" i="2" s="1"/>
  <c r="W47" i="2" s="1"/>
  <c r="W27" i="2"/>
  <c r="V30" i="2"/>
  <c r="V48" i="2" s="1"/>
  <c r="V29" i="2"/>
  <c r="V47" i="2" s="1"/>
  <c r="W28" i="3"/>
  <c r="X19" i="3"/>
  <c r="X28" i="3" s="1"/>
  <c r="G29" i="3" s="1"/>
  <c r="W29" i="3"/>
  <c r="X20" i="3"/>
  <c r="X29" i="3" s="1"/>
  <c r="W21" i="3"/>
  <c r="V42" i="3" l="1"/>
  <c r="V43" i="3"/>
  <c r="V44" i="3"/>
  <c r="V47" i="3" s="1"/>
  <c r="V18" i="3"/>
  <c r="W15" i="3"/>
  <c r="X15" i="3" s="1"/>
  <c r="X18" i="3" s="1"/>
  <c r="W14" i="3"/>
  <c r="X14" i="3" s="1"/>
  <c r="X17" i="3" s="1"/>
  <c r="X36" i="2"/>
  <c r="W39" i="2"/>
  <c r="X39" i="2" s="1"/>
  <c r="G38" i="2" s="1"/>
  <c r="X26" i="2"/>
  <c r="X29" i="2" s="1"/>
  <c r="X47" i="2" s="1"/>
  <c r="X27" i="2"/>
  <c r="X30" i="2" s="1"/>
  <c r="W30" i="2"/>
  <c r="W48" i="2" s="1"/>
  <c r="X25" i="2"/>
  <c r="X28" i="2" s="1"/>
  <c r="X46" i="2" s="1"/>
  <c r="W28" i="2"/>
  <c r="W46" i="2" s="1"/>
  <c r="W30" i="3"/>
  <c r="X21" i="3"/>
  <c r="X30" i="3" s="1"/>
  <c r="X13" i="3"/>
  <c r="X16" i="3" s="1"/>
  <c r="W16" i="3"/>
  <c r="W18" i="3" l="1"/>
  <c r="V46" i="3"/>
  <c r="W40" i="3"/>
  <c r="W41" i="3"/>
  <c r="V45" i="3"/>
  <c r="V48" i="3" s="1"/>
  <c r="W17" i="3"/>
  <c r="G29" i="2"/>
  <c r="G47" i="2" s="1"/>
  <c r="X48" i="2"/>
  <c r="G17" i="3"/>
  <c r="W43" i="3" l="1"/>
  <c r="X40" i="3"/>
  <c r="W44" i="3"/>
  <c r="X44" i="3" s="1"/>
  <c r="X47" i="3" s="1"/>
  <c r="X41" i="3"/>
  <c r="W47" i="3"/>
  <c r="W42" i="3"/>
  <c r="X42" i="3" l="1"/>
  <c r="X45" i="3" s="1"/>
  <c r="X48" i="3" s="1"/>
  <c r="W45" i="3"/>
  <c r="W48" i="3" s="1"/>
  <c r="W46" i="3"/>
  <c r="X43" i="3"/>
  <c r="G44" i="3" l="1"/>
  <c r="G47" i="3" s="1"/>
  <c r="X46" i="3"/>
</calcChain>
</file>

<file path=xl/sharedStrings.xml><?xml version="1.0" encoding="utf-8"?>
<sst xmlns="http://schemas.openxmlformats.org/spreadsheetml/2006/main" count="218" uniqueCount="52">
  <si>
    <t>〈会社名〉</t>
    <rPh sb="1" eb="3">
      <t>カイシャ</t>
    </rPh>
    <rPh sb="3" eb="4">
      <t>メイ</t>
    </rPh>
    <phoneticPr fontId="2"/>
  </si>
  <si>
    <t>借入金返済計画書</t>
    <rPh sb="0" eb="2">
      <t>カリイレ</t>
    </rPh>
    <rPh sb="2" eb="3">
      <t>キン</t>
    </rPh>
    <rPh sb="3" eb="5">
      <t>ヘンサイ</t>
    </rPh>
    <rPh sb="5" eb="7">
      <t>ケイカク</t>
    </rPh>
    <rPh sb="7" eb="8">
      <t>ショ</t>
    </rPh>
    <phoneticPr fontId="2"/>
  </si>
  <si>
    <t>第期　　令和年月日～令和年月日</t>
    <rPh sb="0" eb="1">
      <t>ダイ</t>
    </rPh>
    <rPh sb="1" eb="2">
      <t>キ</t>
    </rPh>
    <rPh sb="4" eb="6">
      <t>レイワ</t>
    </rPh>
    <rPh sb="6" eb="7">
      <t>ネン</t>
    </rPh>
    <rPh sb="7" eb="8">
      <t>ガツ</t>
    </rPh>
    <rPh sb="8" eb="9">
      <t>ニチ</t>
    </rPh>
    <rPh sb="10" eb="12">
      <t>レイワ</t>
    </rPh>
    <rPh sb="12" eb="13">
      <t>ネン</t>
    </rPh>
    <rPh sb="13" eb="14">
      <t>ゲツ</t>
    </rPh>
    <rPh sb="14" eb="15">
      <t>ヒ</t>
    </rPh>
    <phoneticPr fontId="2"/>
  </si>
  <si>
    <t>銀行名</t>
    <rPh sb="0" eb="3">
      <t>ギンコウメイ</t>
    </rPh>
    <phoneticPr fontId="2"/>
  </si>
  <si>
    <t>借入総額</t>
    <rPh sb="0" eb="2">
      <t>カリイレ</t>
    </rPh>
    <rPh sb="2" eb="4">
      <t>ソウガク</t>
    </rPh>
    <phoneticPr fontId="2"/>
  </si>
  <si>
    <t>期首残高</t>
    <rPh sb="0" eb="2">
      <t>キシュ</t>
    </rPh>
    <rPh sb="2" eb="4">
      <t>ザンダカ</t>
    </rPh>
    <phoneticPr fontId="2"/>
  </si>
  <si>
    <t>借入日</t>
    <rPh sb="0" eb="2">
      <t>カリイレ</t>
    </rPh>
    <rPh sb="2" eb="3">
      <t>ビ</t>
    </rPh>
    <phoneticPr fontId="2"/>
  </si>
  <si>
    <t>利率</t>
    <rPh sb="0" eb="2">
      <t>リリツ</t>
    </rPh>
    <phoneticPr fontId="2"/>
  </si>
  <si>
    <t>保証協会</t>
    <rPh sb="0" eb="2">
      <t>ホショウ</t>
    </rPh>
    <rPh sb="2" eb="4">
      <t>キョウカイ</t>
    </rPh>
    <phoneticPr fontId="2"/>
  </si>
  <si>
    <t>資金使途</t>
    <rPh sb="0" eb="2">
      <t>シキン</t>
    </rPh>
    <rPh sb="2" eb="4">
      <t>シト</t>
    </rPh>
    <phoneticPr fontId="2"/>
  </si>
  <si>
    <t>担保</t>
    <rPh sb="0" eb="2">
      <t>タンポ</t>
    </rPh>
    <phoneticPr fontId="2"/>
  </si>
  <si>
    <t>連帯保証人</t>
    <rPh sb="0" eb="2">
      <t>レンタイ</t>
    </rPh>
    <rPh sb="2" eb="5">
      <t>ホショウニン</t>
    </rPh>
    <phoneticPr fontId="2"/>
  </si>
  <si>
    <t>元金返済</t>
  </si>
  <si>
    <t>元金返済</t>
    <rPh sb="0" eb="2">
      <t>ガンキン</t>
    </rPh>
    <rPh sb="2" eb="4">
      <t>ヘンサイ</t>
    </rPh>
    <phoneticPr fontId="2"/>
  </si>
  <si>
    <t>利息</t>
  </si>
  <si>
    <t>利息</t>
    <rPh sb="0" eb="2">
      <t>リソク</t>
    </rPh>
    <phoneticPr fontId="2"/>
  </si>
  <si>
    <t>元本残高</t>
  </si>
  <si>
    <t>元本残高</t>
    <rPh sb="0" eb="2">
      <t>ガンポン</t>
    </rPh>
    <rPh sb="2" eb="4">
      <t>ザンダカ</t>
    </rPh>
    <phoneticPr fontId="2"/>
  </si>
  <si>
    <t>　</t>
  </si>
  <si>
    <t>合計</t>
    <rPh sb="0" eb="2">
      <t>ゴウケイ</t>
    </rPh>
    <phoneticPr fontId="2"/>
  </si>
  <si>
    <t>翌期繰越額</t>
    <rPh sb="0" eb="1">
      <t>ヨク</t>
    </rPh>
    <rPh sb="1" eb="2">
      <t>キ</t>
    </rPh>
    <rPh sb="2" eb="4">
      <t>クリコシ</t>
    </rPh>
    <rPh sb="4" eb="5">
      <t>ガク</t>
    </rPh>
    <phoneticPr fontId="2"/>
  </si>
  <si>
    <t>（期首残高計）</t>
  </si>
  <si>
    <t>（期首残高計）</t>
    <rPh sb="1" eb="3">
      <t>キシュ</t>
    </rPh>
    <rPh sb="3" eb="5">
      <t>ザンダカ</t>
    </rPh>
    <rPh sb="5" eb="6">
      <t>ケイ</t>
    </rPh>
    <phoneticPr fontId="2"/>
  </si>
  <si>
    <t>円</t>
  </si>
  <si>
    <t>円</t>
    <rPh sb="0" eb="1">
      <t>エン</t>
    </rPh>
    <phoneticPr fontId="2"/>
  </si>
  <si>
    <t>(当期借入金減少額)</t>
  </si>
  <si>
    <t>(当期借入金減少額)</t>
    <rPh sb="1" eb="3">
      <t>トウキ</t>
    </rPh>
    <rPh sb="3" eb="5">
      <t>カリイレ</t>
    </rPh>
    <rPh sb="5" eb="6">
      <t>キン</t>
    </rPh>
    <rPh sb="6" eb="8">
      <t>ゲンショウ</t>
    </rPh>
    <rPh sb="8" eb="9">
      <t>ガク</t>
    </rPh>
    <phoneticPr fontId="2"/>
  </si>
  <si>
    <t>(期首残高計)</t>
    <rPh sb="1" eb="3">
      <t>キシュ</t>
    </rPh>
    <rPh sb="3" eb="4">
      <t>ザン</t>
    </rPh>
    <rPh sb="4" eb="5">
      <t>ダカ</t>
    </rPh>
    <rPh sb="5" eb="6">
      <t>ケイ</t>
    </rPh>
    <phoneticPr fontId="2"/>
  </si>
  <si>
    <t>総合計</t>
    <rPh sb="0" eb="1">
      <t>ソウ</t>
    </rPh>
    <rPh sb="1" eb="3">
      <t>ゴウケイ</t>
    </rPh>
    <phoneticPr fontId="2"/>
  </si>
  <si>
    <t>銀行長期借入金合計</t>
  </si>
  <si>
    <t>銀行長期借入金合計</t>
    <rPh sb="0" eb="2">
      <t>ギンコウ</t>
    </rPh>
    <rPh sb="2" eb="4">
      <t>チョウキ</t>
    </rPh>
    <rPh sb="4" eb="6">
      <t>カリイレ</t>
    </rPh>
    <rPh sb="6" eb="7">
      <t>キン</t>
    </rPh>
    <rPh sb="7" eb="9">
      <t>ゴウケイ</t>
    </rPh>
    <phoneticPr fontId="2"/>
  </si>
  <si>
    <t>単位(円)</t>
    <rPh sb="0" eb="2">
      <t>タンイ</t>
    </rPh>
    <rPh sb="3" eb="4">
      <t>エン</t>
    </rPh>
    <phoneticPr fontId="2"/>
  </si>
  <si>
    <t>1年目</t>
    <rPh sb="1" eb="3">
      <t>ネンメ</t>
    </rPh>
    <phoneticPr fontId="2"/>
  </si>
  <si>
    <t>2年目</t>
    <rPh sb="1" eb="3">
      <t>ネンメ</t>
    </rPh>
    <phoneticPr fontId="2"/>
  </si>
  <si>
    <t>3年目</t>
    <rPh sb="1" eb="3">
      <t>ネンメ</t>
    </rPh>
    <phoneticPr fontId="2"/>
  </si>
  <si>
    <t>4年目</t>
    <rPh sb="1" eb="3">
      <t>ネンメ</t>
    </rPh>
    <phoneticPr fontId="2"/>
  </si>
  <si>
    <t>5年目</t>
    <rPh sb="1" eb="3">
      <t>ネンメ</t>
    </rPh>
    <phoneticPr fontId="2"/>
  </si>
  <si>
    <t>6年目</t>
    <rPh sb="1" eb="3">
      <t>ネンメ</t>
    </rPh>
    <phoneticPr fontId="2"/>
  </si>
  <si>
    <t>7年目</t>
    <rPh sb="1" eb="3">
      <t>ネンメ</t>
    </rPh>
    <phoneticPr fontId="2"/>
  </si>
  <si>
    <t>8年目</t>
    <rPh sb="1" eb="3">
      <t>ネンメ</t>
    </rPh>
    <phoneticPr fontId="2"/>
  </si>
  <si>
    <t>9年目</t>
    <rPh sb="1" eb="3">
      <t>ネンメ</t>
    </rPh>
    <phoneticPr fontId="2"/>
  </si>
  <si>
    <t>10年目</t>
    <rPh sb="2" eb="4">
      <t>ネンメ</t>
    </rPh>
    <phoneticPr fontId="2"/>
  </si>
  <si>
    <t>11年目</t>
    <rPh sb="2" eb="4">
      <t>ネンメ</t>
    </rPh>
    <phoneticPr fontId="2"/>
  </si>
  <si>
    <t>12年目</t>
    <rPh sb="2" eb="4">
      <t>ネンメ</t>
    </rPh>
    <phoneticPr fontId="2"/>
  </si>
  <si>
    <t>(一年あたり借入金減少額)</t>
    <rPh sb="1" eb="3">
      <t>イチネン</t>
    </rPh>
    <rPh sb="6" eb="8">
      <t>カリイレ</t>
    </rPh>
    <rPh sb="8" eb="9">
      <t>キン</t>
    </rPh>
    <rPh sb="9" eb="11">
      <t>ゲンショウ</t>
    </rPh>
    <rPh sb="11" eb="12">
      <t>ガク</t>
    </rPh>
    <phoneticPr fontId="2"/>
  </si>
  <si>
    <t>(一年あたり借入金減少額)</t>
    <rPh sb="1" eb="3">
      <t>イチネン</t>
    </rPh>
    <phoneticPr fontId="2"/>
  </si>
  <si>
    <t>月</t>
    <rPh sb="0" eb="1">
      <t>ツキ</t>
    </rPh>
    <phoneticPr fontId="2"/>
  </si>
  <si>
    <t>借入期間(月)</t>
    <rPh sb="0" eb="2">
      <t>カリイレ</t>
    </rPh>
    <rPh sb="2" eb="4">
      <t>キカン</t>
    </rPh>
    <rPh sb="5" eb="6">
      <t>ゲツ</t>
    </rPh>
    <phoneticPr fontId="2"/>
  </si>
  <si>
    <t>返済額(年)</t>
    <rPh sb="0" eb="2">
      <t>ヘンサイ</t>
    </rPh>
    <rPh sb="2" eb="3">
      <t>ガク</t>
    </rPh>
    <rPh sb="4" eb="5">
      <t>ネン</t>
    </rPh>
    <phoneticPr fontId="2"/>
  </si>
  <si>
    <t>据
置
期
間
(月)</t>
    <rPh sb="0" eb="1">
      <t>キョ</t>
    </rPh>
    <rPh sb="2" eb="3">
      <t>チ</t>
    </rPh>
    <rPh sb="4" eb="5">
      <t>キ</t>
    </rPh>
    <rPh sb="6" eb="7">
      <t>カン</t>
    </rPh>
    <rPh sb="8" eb="11">
      <t>ゲツ</t>
    </rPh>
    <rPh sb="9" eb="10">
      <t>ツキ</t>
    </rPh>
    <phoneticPr fontId="2"/>
  </si>
  <si>
    <t>返済額(月)</t>
    <rPh sb="0" eb="2">
      <t>ヘンサイ</t>
    </rPh>
    <rPh sb="2" eb="3">
      <t>ガク</t>
    </rPh>
    <rPh sb="4" eb="5">
      <t>ツキ</t>
    </rPh>
    <phoneticPr fontId="2"/>
  </si>
  <si>
    <t>借入期間(月)</t>
    <rPh sb="0" eb="2">
      <t>カリイレ</t>
    </rPh>
    <rPh sb="2" eb="4">
      <t>キカン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</si>
</sst>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m&quot;月&quot;"/>
    <numFmt numFmtId="178" formatCode="[$-411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9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vertical="center"/>
    </xf>
    <xf numFmtId="0" fontId="5" fillId="0" borderId="0" xfId="0" applyFont="1">
      <alignment vertical="center"/>
    </xf>
    <xf numFmtId="38" fontId="0" fillId="3" borderId="0" xfId="1" applyFont="1" applyFill="1" applyBorder="1" applyAlignment="1">
      <alignment vertical="center"/>
    </xf>
    <xf numFmtId="38" fontId="0" fillId="4" borderId="0" xfId="1" applyFont="1" applyFill="1" applyBorder="1" applyAlignment="1">
      <alignment vertical="center"/>
    </xf>
    <xf numFmtId="38" fontId="0" fillId="5" borderId="0" xfId="1" applyFont="1" applyFill="1" applyBorder="1" applyAlignment="1">
      <alignment vertical="center"/>
    </xf>
    <xf numFmtId="38" fontId="0" fillId="6" borderId="0" xfId="1" applyFont="1" applyFill="1" applyBorder="1" applyAlignment="1">
      <alignment vertical="center"/>
    </xf>
    <xf numFmtId="0" fontId="0" fillId="7" borderId="0" xfId="0" applyFill="1">
      <alignment vertical="center"/>
    </xf>
    <xf numFmtId="38" fontId="0" fillId="7" borderId="0" xfId="1" applyFont="1" applyFill="1" applyBorder="1" applyAlignment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4" borderId="23" xfId="0" applyFill="1" applyBorder="1">
      <alignment vertical="center"/>
    </xf>
    <xf numFmtId="0" fontId="0" fillId="4" borderId="16" xfId="0" applyFill="1" applyBorder="1">
      <alignment vertical="center"/>
    </xf>
    <xf numFmtId="0" fontId="0" fillId="4" borderId="15" xfId="0" applyFill="1" applyBorder="1">
      <alignment vertical="center"/>
    </xf>
    <xf numFmtId="0" fontId="0" fillId="5" borderId="15" xfId="0" applyFill="1" applyBorder="1">
      <alignment vertical="center"/>
    </xf>
    <xf numFmtId="0" fontId="0" fillId="5" borderId="16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16" xfId="0" applyFill="1" applyBorder="1">
      <alignment vertical="center"/>
    </xf>
    <xf numFmtId="38" fontId="0" fillId="3" borderId="0" xfId="1" applyFont="1" applyFill="1" applyBorder="1" applyAlignment="1">
      <alignment horizontal="distributed" vertical="center"/>
    </xf>
    <xf numFmtId="38" fontId="0" fillId="4" borderId="0" xfId="1" applyFont="1" applyFill="1" applyBorder="1" applyAlignment="1">
      <alignment horizontal="distributed" vertical="center"/>
    </xf>
    <xf numFmtId="38" fontId="0" fillId="5" borderId="0" xfId="1" applyFont="1" applyFill="1" applyBorder="1" applyAlignment="1">
      <alignment horizontal="distributed" vertical="center"/>
    </xf>
    <xf numFmtId="38" fontId="0" fillId="6" borderId="0" xfId="1" applyFont="1" applyFill="1" applyBorder="1" applyAlignment="1">
      <alignment horizontal="distributed" vertical="center"/>
    </xf>
    <xf numFmtId="38" fontId="0" fillId="7" borderId="0" xfId="1" applyFont="1" applyFill="1" applyBorder="1" applyAlignment="1">
      <alignment horizontal="distributed" vertical="center"/>
    </xf>
    <xf numFmtId="38" fontId="4" fillId="2" borderId="36" xfId="1" applyFont="1" applyFill="1" applyBorder="1">
      <alignment vertical="center"/>
    </xf>
    <xf numFmtId="38" fontId="4" fillId="2" borderId="42" xfId="1" applyFont="1" applyFill="1" applyBorder="1">
      <alignment vertical="center"/>
    </xf>
    <xf numFmtId="38" fontId="0" fillId="3" borderId="47" xfId="1" applyFont="1" applyFill="1" applyBorder="1">
      <alignment vertical="center"/>
    </xf>
    <xf numFmtId="38" fontId="0" fillId="3" borderId="48" xfId="1" applyFont="1" applyFill="1" applyBorder="1">
      <alignment vertical="center"/>
    </xf>
    <xf numFmtId="38" fontId="0" fillId="3" borderId="49" xfId="1" applyFont="1" applyFill="1" applyBorder="1">
      <alignment vertical="center"/>
    </xf>
    <xf numFmtId="38" fontId="0" fillId="3" borderId="51" xfId="1" applyFont="1" applyFill="1" applyBorder="1">
      <alignment vertical="center"/>
    </xf>
    <xf numFmtId="38" fontId="0" fillId="4" borderId="47" xfId="1" applyFont="1" applyFill="1" applyBorder="1">
      <alignment vertical="center"/>
    </xf>
    <xf numFmtId="38" fontId="0" fillId="5" borderId="47" xfId="1" applyFont="1" applyFill="1" applyBorder="1">
      <alignment vertical="center"/>
    </xf>
    <xf numFmtId="38" fontId="0" fillId="6" borderId="47" xfId="1" applyFont="1" applyFill="1" applyBorder="1">
      <alignment vertical="center"/>
    </xf>
    <xf numFmtId="0" fontId="0" fillId="7" borderId="55" xfId="0" applyFill="1" applyBorder="1">
      <alignment vertical="center"/>
    </xf>
    <xf numFmtId="38" fontId="0" fillId="3" borderId="61" xfId="1" applyFont="1" applyFill="1" applyBorder="1" applyAlignment="1">
      <alignment horizontal="distributed" vertical="center"/>
    </xf>
    <xf numFmtId="38" fontId="0" fillId="3" borderId="61" xfId="1" applyFont="1" applyFill="1" applyBorder="1" applyAlignment="1">
      <alignment vertical="center"/>
    </xf>
    <xf numFmtId="38" fontId="0" fillId="3" borderId="55" xfId="1" applyFont="1" applyFill="1" applyBorder="1" applyAlignment="1">
      <alignment horizontal="distributed" vertical="center"/>
    </xf>
    <xf numFmtId="38" fontId="0" fillId="3" borderId="55" xfId="1" applyFont="1" applyFill="1" applyBorder="1" applyAlignment="1">
      <alignment vertical="center"/>
    </xf>
    <xf numFmtId="38" fontId="0" fillId="4" borderId="48" xfId="1" applyFont="1" applyFill="1" applyBorder="1">
      <alignment vertical="center"/>
    </xf>
    <xf numFmtId="38" fontId="0" fillId="4" borderId="61" xfId="1" applyFont="1" applyFill="1" applyBorder="1" applyAlignment="1">
      <alignment horizontal="distributed" vertical="center"/>
    </xf>
    <xf numFmtId="38" fontId="0" fillId="4" borderId="61" xfId="1" applyFont="1" applyFill="1" applyBorder="1" applyAlignment="1">
      <alignment vertical="center"/>
    </xf>
    <xf numFmtId="38" fontId="0" fillId="4" borderId="55" xfId="1" applyFont="1" applyFill="1" applyBorder="1" applyAlignment="1">
      <alignment horizontal="distributed" vertical="center"/>
    </xf>
    <xf numFmtId="38" fontId="0" fillId="4" borderId="55" xfId="1" applyFont="1" applyFill="1" applyBorder="1" applyAlignment="1">
      <alignment vertical="center"/>
    </xf>
    <xf numFmtId="38" fontId="0" fillId="5" borderId="48" xfId="1" applyFont="1" applyFill="1" applyBorder="1">
      <alignment vertical="center"/>
    </xf>
    <xf numFmtId="38" fontId="0" fillId="5" borderId="61" xfId="1" applyFont="1" applyFill="1" applyBorder="1" applyAlignment="1">
      <alignment horizontal="distributed" vertical="center"/>
    </xf>
    <xf numFmtId="38" fontId="0" fillId="5" borderId="61" xfId="1" applyFont="1" applyFill="1" applyBorder="1" applyAlignment="1">
      <alignment vertical="center"/>
    </xf>
    <xf numFmtId="38" fontId="0" fillId="5" borderId="55" xfId="1" applyFont="1" applyFill="1" applyBorder="1" applyAlignment="1">
      <alignment horizontal="distributed" vertical="center"/>
    </xf>
    <xf numFmtId="38" fontId="0" fillId="5" borderId="55" xfId="1" applyFont="1" applyFill="1" applyBorder="1" applyAlignment="1">
      <alignment vertical="center"/>
    </xf>
    <xf numFmtId="38" fontId="0" fillId="6" borderId="48" xfId="1" applyFont="1" applyFill="1" applyBorder="1">
      <alignment vertical="center"/>
    </xf>
    <xf numFmtId="38" fontId="0" fillId="6" borderId="61" xfId="1" applyFont="1" applyFill="1" applyBorder="1" applyAlignment="1">
      <alignment horizontal="distributed" vertical="center"/>
    </xf>
    <xf numFmtId="38" fontId="0" fillId="6" borderId="61" xfId="1" applyFont="1" applyFill="1" applyBorder="1" applyAlignment="1">
      <alignment vertical="center"/>
    </xf>
    <xf numFmtId="38" fontId="0" fillId="6" borderId="55" xfId="1" applyFont="1" applyFill="1" applyBorder="1" applyAlignment="1">
      <alignment horizontal="distributed" vertical="center"/>
    </xf>
    <xf numFmtId="38" fontId="0" fillId="6" borderId="55" xfId="1" applyFont="1" applyFill="1" applyBorder="1" applyAlignment="1">
      <alignment vertical="center"/>
    </xf>
    <xf numFmtId="0" fontId="6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30" xfId="0" applyFont="1" applyBorder="1">
      <alignment vertical="center"/>
    </xf>
    <xf numFmtId="0" fontId="7" fillId="3" borderId="39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7" fillId="3" borderId="56" xfId="0" applyFont="1" applyFill="1" applyBorder="1">
      <alignment vertical="center"/>
    </xf>
    <xf numFmtId="0" fontId="7" fillId="4" borderId="39" xfId="0" applyFont="1" applyFill="1" applyBorder="1">
      <alignment vertical="center"/>
    </xf>
    <xf numFmtId="0" fontId="7" fillId="4" borderId="27" xfId="0" applyFont="1" applyFill="1" applyBorder="1">
      <alignment vertical="center"/>
    </xf>
    <xf numFmtId="0" fontId="7" fillId="4" borderId="56" xfId="0" applyFont="1" applyFill="1" applyBorder="1">
      <alignment vertical="center"/>
    </xf>
    <xf numFmtId="0" fontId="7" fillId="5" borderId="39" xfId="0" applyFont="1" applyFill="1" applyBorder="1">
      <alignment vertical="center"/>
    </xf>
    <xf numFmtId="0" fontId="7" fillId="5" borderId="27" xfId="0" applyFont="1" applyFill="1" applyBorder="1">
      <alignment vertical="center"/>
    </xf>
    <xf numFmtId="0" fontId="7" fillId="5" borderId="56" xfId="0" applyFont="1" applyFill="1" applyBorder="1">
      <alignment vertical="center"/>
    </xf>
    <xf numFmtId="0" fontId="7" fillId="6" borderId="39" xfId="0" applyFont="1" applyFill="1" applyBorder="1">
      <alignment vertical="center"/>
    </xf>
    <xf numFmtId="0" fontId="7" fillId="6" borderId="27" xfId="0" applyFont="1" applyFill="1" applyBorder="1">
      <alignment vertical="center"/>
    </xf>
    <xf numFmtId="0" fontId="7" fillId="6" borderId="56" xfId="0" applyFont="1" applyFill="1" applyBorder="1">
      <alignment vertical="center"/>
    </xf>
    <xf numFmtId="0" fontId="7" fillId="7" borderId="30" xfId="0" applyFont="1" applyFill="1" applyBorder="1">
      <alignment vertical="center"/>
    </xf>
    <xf numFmtId="0" fontId="7" fillId="7" borderId="27" xfId="0" applyFont="1" applyFill="1" applyBorder="1">
      <alignment vertical="center"/>
    </xf>
    <xf numFmtId="0" fontId="7" fillId="7" borderId="56" xfId="0" applyFont="1" applyFill="1" applyBorder="1">
      <alignment vertical="center"/>
    </xf>
    <xf numFmtId="38" fontId="3" fillId="3" borderId="45" xfId="1" applyFont="1" applyFill="1" applyBorder="1">
      <alignment vertical="center"/>
    </xf>
    <xf numFmtId="38" fontId="3" fillId="4" borderId="51" xfId="1" applyFont="1" applyFill="1" applyBorder="1">
      <alignment vertical="center"/>
    </xf>
    <xf numFmtId="38" fontId="3" fillId="5" borderId="51" xfId="1" applyFont="1" applyFill="1" applyBorder="1">
      <alignment vertical="center"/>
    </xf>
    <xf numFmtId="38" fontId="3" fillId="6" borderId="51" xfId="1" applyFont="1" applyFill="1" applyBorder="1">
      <alignment vertical="center"/>
    </xf>
    <xf numFmtId="38" fontId="3" fillId="7" borderId="55" xfId="1" applyFont="1" applyFill="1" applyBorder="1" applyAlignment="1">
      <alignment horizontal="distributed" vertical="center"/>
    </xf>
    <xf numFmtId="38" fontId="3" fillId="3" borderId="51" xfId="1" applyFont="1" applyFill="1" applyBorder="1">
      <alignment vertical="center"/>
    </xf>
    <xf numFmtId="0" fontId="6" fillId="0" borderId="30" xfId="0" applyFont="1" applyBorder="1">
      <alignment vertical="center"/>
    </xf>
    <xf numFmtId="38" fontId="4" fillId="2" borderId="62" xfId="1" applyFont="1" applyFill="1" applyBorder="1">
      <alignment vertical="center"/>
    </xf>
    <xf numFmtId="0" fontId="4" fillId="2" borderId="58" xfId="0" applyFont="1" applyFill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8" fontId="3" fillId="4" borderId="45" xfId="1" applyFont="1" applyFill="1" applyBorder="1">
      <alignment vertical="center"/>
    </xf>
    <xf numFmtId="0" fontId="7" fillId="0" borderId="26" xfId="0" applyFont="1" applyBorder="1">
      <alignment vertical="center"/>
    </xf>
    <xf numFmtId="38" fontId="0" fillId="4" borderId="49" xfId="1" applyFont="1" applyFill="1" applyBorder="1">
      <alignment vertical="center"/>
    </xf>
    <xf numFmtId="38" fontId="3" fillId="5" borderId="45" xfId="1" applyFont="1" applyFill="1" applyBorder="1">
      <alignment vertical="center"/>
    </xf>
    <xf numFmtId="38" fontId="0" fillId="5" borderId="66" xfId="1" applyFont="1" applyFill="1" applyBorder="1">
      <alignment vertical="center"/>
    </xf>
    <xf numFmtId="0" fontId="7" fillId="0" borderId="56" xfId="0" applyFont="1" applyBorder="1">
      <alignment vertical="center"/>
    </xf>
    <xf numFmtId="38" fontId="13" fillId="0" borderId="35" xfId="1" applyFont="1" applyBorder="1">
      <alignment vertical="center"/>
    </xf>
    <xf numFmtId="38" fontId="13" fillId="0" borderId="52" xfId="1" applyFont="1" applyBorder="1">
      <alignment vertical="center"/>
    </xf>
    <xf numFmtId="38" fontId="13" fillId="0" borderId="32" xfId="1" applyFont="1" applyBorder="1">
      <alignment vertical="center"/>
    </xf>
    <xf numFmtId="38" fontId="13" fillId="0" borderId="43" xfId="1" applyFont="1" applyBorder="1">
      <alignment vertical="center"/>
    </xf>
    <xf numFmtId="38" fontId="13" fillId="0" borderId="33" xfId="1" applyFont="1" applyBorder="1">
      <alignment vertical="center"/>
    </xf>
    <xf numFmtId="38" fontId="13" fillId="0" borderId="44" xfId="1" applyFont="1" applyBorder="1">
      <alignment vertical="center"/>
    </xf>
    <xf numFmtId="38" fontId="13" fillId="0" borderId="31" xfId="1" applyFont="1" applyBorder="1">
      <alignment vertical="center"/>
    </xf>
    <xf numFmtId="38" fontId="13" fillId="0" borderId="46" xfId="1" applyFont="1" applyBorder="1">
      <alignment vertical="center"/>
    </xf>
    <xf numFmtId="38" fontId="13" fillId="0" borderId="34" xfId="1" applyFont="1" applyBorder="1">
      <alignment vertical="center"/>
    </xf>
    <xf numFmtId="38" fontId="13" fillId="0" borderId="50" xfId="1" applyFont="1" applyBorder="1">
      <alignment vertical="center"/>
    </xf>
    <xf numFmtId="38" fontId="13" fillId="3" borderId="40" xfId="0" applyNumberFormat="1" applyFont="1" applyFill="1" applyBorder="1">
      <alignment vertical="center"/>
    </xf>
    <xf numFmtId="38" fontId="13" fillId="3" borderId="41" xfId="0" applyNumberFormat="1" applyFont="1" applyFill="1" applyBorder="1">
      <alignment vertical="center"/>
    </xf>
    <xf numFmtId="38" fontId="13" fillId="3" borderId="32" xfId="0" applyNumberFormat="1" applyFont="1" applyFill="1" applyBorder="1">
      <alignment vertical="center"/>
    </xf>
    <xf numFmtId="38" fontId="13" fillId="3" borderId="43" xfId="0" applyNumberFormat="1" applyFont="1" applyFill="1" applyBorder="1">
      <alignment vertical="center"/>
    </xf>
    <xf numFmtId="38" fontId="13" fillId="3" borderId="57" xfId="0" applyNumberFormat="1" applyFont="1" applyFill="1" applyBorder="1">
      <alignment vertical="center"/>
    </xf>
    <xf numFmtId="38" fontId="13" fillId="3" borderId="58" xfId="0" applyNumberFormat="1" applyFont="1" applyFill="1" applyBorder="1">
      <alignment vertical="center"/>
    </xf>
    <xf numFmtId="38" fontId="13" fillId="4" borderId="40" xfId="0" applyNumberFormat="1" applyFont="1" applyFill="1" applyBorder="1">
      <alignment vertical="center"/>
    </xf>
    <xf numFmtId="38" fontId="13" fillId="4" borderId="41" xfId="0" applyNumberFormat="1" applyFont="1" applyFill="1" applyBorder="1">
      <alignment vertical="center"/>
    </xf>
    <xf numFmtId="38" fontId="13" fillId="4" borderId="32" xfId="0" applyNumberFormat="1" applyFont="1" applyFill="1" applyBorder="1">
      <alignment vertical="center"/>
    </xf>
    <xf numFmtId="38" fontId="13" fillId="4" borderId="43" xfId="0" applyNumberFormat="1" applyFont="1" applyFill="1" applyBorder="1">
      <alignment vertical="center"/>
    </xf>
    <xf numFmtId="38" fontId="13" fillId="4" borderId="57" xfId="0" applyNumberFormat="1" applyFont="1" applyFill="1" applyBorder="1">
      <alignment vertical="center"/>
    </xf>
    <xf numFmtId="38" fontId="13" fillId="4" borderId="58" xfId="0" applyNumberFormat="1" applyFont="1" applyFill="1" applyBorder="1">
      <alignment vertical="center"/>
    </xf>
    <xf numFmtId="38" fontId="13" fillId="0" borderId="57" xfId="1" applyFont="1" applyBorder="1">
      <alignment vertical="center"/>
    </xf>
    <xf numFmtId="38" fontId="13" fillId="0" borderId="58" xfId="1" applyFont="1" applyBorder="1">
      <alignment vertical="center"/>
    </xf>
    <xf numFmtId="38" fontId="13" fillId="5" borderId="40" xfId="0" applyNumberFormat="1" applyFont="1" applyFill="1" applyBorder="1">
      <alignment vertical="center"/>
    </xf>
    <xf numFmtId="38" fontId="13" fillId="5" borderId="41" xfId="0" applyNumberFormat="1" applyFont="1" applyFill="1" applyBorder="1">
      <alignment vertical="center"/>
    </xf>
    <xf numFmtId="38" fontId="13" fillId="5" borderId="32" xfId="0" applyNumberFormat="1" applyFont="1" applyFill="1" applyBorder="1">
      <alignment vertical="center"/>
    </xf>
    <xf numFmtId="38" fontId="13" fillId="5" borderId="43" xfId="0" applyNumberFormat="1" applyFont="1" applyFill="1" applyBorder="1">
      <alignment vertical="center"/>
    </xf>
    <xf numFmtId="38" fontId="13" fillId="5" borderId="57" xfId="0" applyNumberFormat="1" applyFont="1" applyFill="1" applyBorder="1">
      <alignment vertical="center"/>
    </xf>
    <xf numFmtId="38" fontId="13" fillId="5" borderId="58" xfId="0" applyNumberFormat="1" applyFont="1" applyFill="1" applyBorder="1">
      <alignment vertical="center"/>
    </xf>
    <xf numFmtId="38" fontId="13" fillId="6" borderId="40" xfId="0" applyNumberFormat="1" applyFont="1" applyFill="1" applyBorder="1">
      <alignment vertical="center"/>
    </xf>
    <xf numFmtId="38" fontId="13" fillId="6" borderId="41" xfId="0" applyNumberFormat="1" applyFont="1" applyFill="1" applyBorder="1">
      <alignment vertical="center"/>
    </xf>
    <xf numFmtId="38" fontId="13" fillId="6" borderId="32" xfId="0" applyNumberFormat="1" applyFont="1" applyFill="1" applyBorder="1">
      <alignment vertical="center"/>
    </xf>
    <xf numFmtId="38" fontId="13" fillId="6" borderId="43" xfId="0" applyNumberFormat="1" applyFont="1" applyFill="1" applyBorder="1">
      <alignment vertical="center"/>
    </xf>
    <xf numFmtId="38" fontId="13" fillId="6" borderId="57" xfId="0" applyNumberFormat="1" applyFont="1" applyFill="1" applyBorder="1">
      <alignment vertical="center"/>
    </xf>
    <xf numFmtId="38" fontId="13" fillId="6" borderId="58" xfId="0" applyNumberFormat="1" applyFont="1" applyFill="1" applyBorder="1">
      <alignment vertical="center"/>
    </xf>
    <xf numFmtId="38" fontId="13" fillId="7" borderId="35" xfId="0" applyNumberFormat="1" applyFont="1" applyFill="1" applyBorder="1">
      <alignment vertical="center"/>
    </xf>
    <xf numFmtId="38" fontId="13" fillId="7" borderId="52" xfId="0" applyNumberFormat="1" applyFont="1" applyFill="1" applyBorder="1">
      <alignment vertical="center"/>
    </xf>
    <xf numFmtId="38" fontId="13" fillId="7" borderId="32" xfId="0" applyNumberFormat="1" applyFont="1" applyFill="1" applyBorder="1">
      <alignment vertical="center"/>
    </xf>
    <xf numFmtId="38" fontId="13" fillId="7" borderId="43" xfId="0" applyNumberFormat="1" applyFont="1" applyFill="1" applyBorder="1">
      <alignment vertical="center"/>
    </xf>
    <xf numFmtId="38" fontId="13" fillId="7" borderId="57" xfId="0" applyNumberFormat="1" applyFont="1" applyFill="1" applyBorder="1">
      <alignment vertical="center"/>
    </xf>
    <xf numFmtId="38" fontId="13" fillId="7" borderId="58" xfId="0" applyNumberFormat="1" applyFont="1" applyFill="1" applyBorder="1">
      <alignment vertical="center"/>
    </xf>
    <xf numFmtId="38" fontId="13" fillId="3" borderId="61" xfId="1" applyFont="1" applyFill="1" applyBorder="1" applyAlignment="1">
      <alignment horizontal="distributed" vertical="center"/>
    </xf>
    <xf numFmtId="38" fontId="14" fillId="3" borderId="61" xfId="1" applyFont="1" applyFill="1" applyBorder="1" applyAlignment="1">
      <alignment horizontal="distributed" vertical="center"/>
    </xf>
    <xf numFmtId="38" fontId="13" fillId="3" borderId="0" xfId="1" applyFont="1" applyFill="1" applyBorder="1" applyAlignment="1">
      <alignment horizontal="distributed" vertical="center"/>
    </xf>
    <xf numFmtId="38" fontId="14" fillId="3" borderId="0" xfId="1" applyFont="1" applyFill="1" applyBorder="1" applyAlignment="1">
      <alignment horizontal="distributed" vertical="center"/>
    </xf>
    <xf numFmtId="38" fontId="13" fillId="3" borderId="55" xfId="1" applyFont="1" applyFill="1" applyBorder="1" applyAlignment="1">
      <alignment horizontal="distributed" vertical="center"/>
    </xf>
    <xf numFmtId="38" fontId="14" fillId="3" borderId="55" xfId="1" applyFont="1" applyFill="1" applyBorder="1" applyAlignment="1">
      <alignment horizontal="distributed" vertical="center"/>
    </xf>
    <xf numFmtId="38" fontId="13" fillId="4" borderId="61" xfId="1" applyFont="1" applyFill="1" applyBorder="1" applyAlignment="1">
      <alignment horizontal="distributed" vertical="center"/>
    </xf>
    <xf numFmtId="38" fontId="14" fillId="4" borderId="61" xfId="1" applyFont="1" applyFill="1" applyBorder="1" applyAlignment="1">
      <alignment horizontal="distributed" vertical="center"/>
    </xf>
    <xf numFmtId="38" fontId="13" fillId="4" borderId="0" xfId="1" applyFont="1" applyFill="1" applyBorder="1" applyAlignment="1">
      <alignment horizontal="distributed" vertical="center"/>
    </xf>
    <xf numFmtId="38" fontId="14" fillId="4" borderId="0" xfId="1" applyFont="1" applyFill="1" applyBorder="1" applyAlignment="1">
      <alignment horizontal="distributed" vertical="center"/>
    </xf>
    <xf numFmtId="38" fontId="13" fillId="4" borderId="55" xfId="1" applyFont="1" applyFill="1" applyBorder="1" applyAlignment="1">
      <alignment horizontal="distributed" vertical="center"/>
    </xf>
    <xf numFmtId="38" fontId="14" fillId="4" borderId="55" xfId="1" applyFont="1" applyFill="1" applyBorder="1" applyAlignment="1">
      <alignment horizontal="distributed" vertical="center"/>
    </xf>
    <xf numFmtId="38" fontId="13" fillId="5" borderId="61" xfId="1" applyFont="1" applyFill="1" applyBorder="1" applyAlignment="1">
      <alignment horizontal="distributed" vertical="center"/>
    </xf>
    <xf numFmtId="38" fontId="14" fillId="5" borderId="61" xfId="1" applyFont="1" applyFill="1" applyBorder="1" applyAlignment="1">
      <alignment horizontal="distributed" vertical="center"/>
    </xf>
    <xf numFmtId="38" fontId="13" fillId="5" borderId="0" xfId="1" applyFont="1" applyFill="1" applyBorder="1" applyAlignment="1">
      <alignment horizontal="distributed" vertical="center"/>
    </xf>
    <xf numFmtId="38" fontId="14" fillId="5" borderId="0" xfId="1" applyFont="1" applyFill="1" applyBorder="1" applyAlignment="1">
      <alignment horizontal="distributed" vertical="center"/>
    </xf>
    <xf numFmtId="38" fontId="13" fillId="5" borderId="55" xfId="1" applyFont="1" applyFill="1" applyBorder="1" applyAlignment="1">
      <alignment horizontal="distributed" vertical="center"/>
    </xf>
    <xf numFmtId="38" fontId="14" fillId="5" borderId="55" xfId="1" applyFont="1" applyFill="1" applyBorder="1" applyAlignment="1">
      <alignment horizontal="distributed" vertical="center"/>
    </xf>
    <xf numFmtId="0" fontId="13" fillId="7" borderId="55" xfId="0" applyFont="1" applyFill="1" applyBorder="1">
      <alignment vertical="center"/>
    </xf>
    <xf numFmtId="38" fontId="13" fillId="3" borderId="47" xfId="1" applyFont="1" applyFill="1" applyBorder="1">
      <alignment vertical="center"/>
    </xf>
    <xf numFmtId="0" fontId="13" fillId="3" borderId="15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38" fontId="13" fillId="3" borderId="48" xfId="1" applyFont="1" applyFill="1" applyBorder="1">
      <alignment vertical="center"/>
    </xf>
    <xf numFmtId="38" fontId="13" fillId="3" borderId="49" xfId="1" applyFont="1" applyFill="1" applyBorder="1">
      <alignment vertical="center"/>
    </xf>
    <xf numFmtId="0" fontId="13" fillId="4" borderId="23" xfId="0" applyFont="1" applyFill="1" applyBorder="1">
      <alignment vertical="center"/>
    </xf>
    <xf numFmtId="0" fontId="13" fillId="4" borderId="16" xfId="0" applyFont="1" applyFill="1" applyBorder="1">
      <alignment vertical="center"/>
    </xf>
    <xf numFmtId="0" fontId="13" fillId="4" borderId="15" xfId="0" applyFont="1" applyFill="1" applyBorder="1">
      <alignment vertical="center"/>
    </xf>
    <xf numFmtId="0" fontId="13" fillId="5" borderId="15" xfId="0" applyFont="1" applyFill="1" applyBorder="1">
      <alignment vertical="center"/>
    </xf>
    <xf numFmtId="0" fontId="13" fillId="5" borderId="16" xfId="0" applyFont="1" applyFill="1" applyBorder="1">
      <alignment vertical="center"/>
    </xf>
    <xf numFmtId="0" fontId="13" fillId="6" borderId="15" xfId="0" applyFont="1" applyFill="1" applyBorder="1">
      <alignment vertical="center"/>
    </xf>
    <xf numFmtId="0" fontId="13" fillId="6" borderId="16" xfId="0" applyFont="1" applyFill="1" applyBorder="1">
      <alignment vertical="center"/>
    </xf>
    <xf numFmtId="38" fontId="13" fillId="4" borderId="47" xfId="1" applyFont="1" applyFill="1" applyBorder="1">
      <alignment vertical="center"/>
    </xf>
    <xf numFmtId="38" fontId="13" fillId="4" borderId="48" xfId="1" applyFont="1" applyFill="1" applyBorder="1">
      <alignment vertical="center"/>
    </xf>
    <xf numFmtId="38" fontId="13" fillId="4" borderId="49" xfId="1" applyFont="1" applyFill="1" applyBorder="1">
      <alignment vertical="center"/>
    </xf>
    <xf numFmtId="38" fontId="13" fillId="5" borderId="47" xfId="1" applyFont="1" applyFill="1" applyBorder="1">
      <alignment vertical="center"/>
    </xf>
    <xf numFmtId="38" fontId="13" fillId="5" borderId="48" xfId="1" applyFont="1" applyFill="1" applyBorder="1">
      <alignment vertical="center"/>
    </xf>
    <xf numFmtId="38" fontId="13" fillId="5" borderId="66" xfId="1" applyFont="1" applyFill="1" applyBorder="1">
      <alignment vertical="center"/>
    </xf>
    <xf numFmtId="38" fontId="13" fillId="6" borderId="47" xfId="1" applyFont="1" applyFill="1" applyBorder="1">
      <alignment vertical="center"/>
    </xf>
    <xf numFmtId="38" fontId="13" fillId="6" borderId="48" xfId="1" applyFont="1" applyFill="1" applyBorder="1">
      <alignment vertical="center"/>
    </xf>
    <xf numFmtId="38" fontId="3" fillId="2" borderId="36" xfId="1" applyFont="1" applyFill="1" applyBorder="1">
      <alignment vertical="center"/>
    </xf>
    <xf numFmtId="38" fontId="3" fillId="2" borderId="42" xfId="1" applyFont="1" applyFill="1" applyBorder="1">
      <alignment vertical="center"/>
    </xf>
    <xf numFmtId="38" fontId="3" fillId="2" borderId="62" xfId="1" applyFont="1" applyFill="1" applyBorder="1">
      <alignment vertical="center"/>
    </xf>
    <xf numFmtId="38" fontId="13" fillId="5" borderId="70" xfId="1" applyFont="1" applyFill="1" applyBorder="1" applyAlignment="1">
      <alignment horizontal="center" vertical="center"/>
    </xf>
    <xf numFmtId="38" fontId="13" fillId="5" borderId="10" xfId="1" applyFont="1" applyFill="1" applyBorder="1" applyAlignment="1">
      <alignment horizontal="center" vertical="center"/>
    </xf>
    <xf numFmtId="38" fontId="13" fillId="5" borderId="73" xfId="1" applyFont="1" applyFill="1" applyBorder="1" applyAlignment="1">
      <alignment horizontal="center" vertical="center"/>
    </xf>
    <xf numFmtId="38" fontId="13" fillId="5" borderId="72" xfId="1" applyFont="1" applyFill="1" applyBorder="1" applyAlignment="1">
      <alignment horizontal="center" vertical="center"/>
    </xf>
    <xf numFmtId="38" fontId="13" fillId="5" borderId="71" xfId="1" applyFont="1" applyFill="1" applyBorder="1" applyAlignment="1">
      <alignment horizontal="center" vertical="center"/>
    </xf>
    <xf numFmtId="38" fontId="13" fillId="6" borderId="70" xfId="1" applyFont="1" applyFill="1" applyBorder="1" applyAlignment="1">
      <alignment horizontal="center" vertical="center"/>
    </xf>
    <xf numFmtId="38" fontId="13" fillId="6" borderId="10" xfId="1" applyFont="1" applyFill="1" applyBorder="1" applyAlignment="1">
      <alignment horizontal="center" vertical="center"/>
    </xf>
    <xf numFmtId="38" fontId="13" fillId="6" borderId="71" xfId="1" applyFont="1" applyFill="1" applyBorder="1" applyAlignment="1">
      <alignment horizontal="center" vertical="center"/>
    </xf>
    <xf numFmtId="38" fontId="11" fillId="2" borderId="70" xfId="1" applyFont="1" applyFill="1" applyBorder="1" applyAlignment="1">
      <alignment horizontal="center" vertical="center" wrapText="1"/>
    </xf>
    <xf numFmtId="38" fontId="11" fillId="2" borderId="10" xfId="1" applyFont="1" applyFill="1" applyBorder="1" applyAlignment="1">
      <alignment horizontal="center" vertical="center"/>
    </xf>
    <xf numFmtId="38" fontId="11" fillId="2" borderId="71" xfId="1" applyFont="1" applyFill="1" applyBorder="1" applyAlignment="1">
      <alignment horizontal="center" vertical="center"/>
    </xf>
    <xf numFmtId="38" fontId="13" fillId="3" borderId="70" xfId="1" applyFont="1" applyFill="1" applyBorder="1" applyAlignment="1">
      <alignment horizontal="center" vertical="center"/>
    </xf>
    <xf numFmtId="38" fontId="13" fillId="3" borderId="10" xfId="1" applyFont="1" applyFill="1" applyBorder="1" applyAlignment="1">
      <alignment horizontal="center" vertical="center"/>
    </xf>
    <xf numFmtId="38" fontId="13" fillId="3" borderId="73" xfId="1" applyFont="1" applyFill="1" applyBorder="1" applyAlignment="1">
      <alignment horizontal="center" vertical="center"/>
    </xf>
    <xf numFmtId="38" fontId="13" fillId="3" borderId="72" xfId="1" applyFont="1" applyFill="1" applyBorder="1" applyAlignment="1">
      <alignment horizontal="center" vertical="center"/>
    </xf>
    <xf numFmtId="38" fontId="13" fillId="3" borderId="71" xfId="1" applyFont="1" applyFill="1" applyBorder="1" applyAlignment="1">
      <alignment horizontal="center" vertical="center"/>
    </xf>
    <xf numFmtId="38" fontId="13" fillId="4" borderId="70" xfId="1" applyFont="1" applyFill="1" applyBorder="1" applyAlignment="1">
      <alignment horizontal="center" vertical="center"/>
    </xf>
    <xf numFmtId="38" fontId="13" fillId="4" borderId="10" xfId="1" applyFont="1" applyFill="1" applyBorder="1" applyAlignment="1">
      <alignment horizontal="center" vertical="center"/>
    </xf>
    <xf numFmtId="38" fontId="13" fillId="4" borderId="73" xfId="1" applyFont="1" applyFill="1" applyBorder="1" applyAlignment="1">
      <alignment horizontal="center" vertical="center"/>
    </xf>
    <xf numFmtId="38" fontId="13" fillId="4" borderId="72" xfId="1" applyFont="1" applyFill="1" applyBorder="1" applyAlignment="1">
      <alignment horizontal="center" vertical="center"/>
    </xf>
    <xf numFmtId="38" fontId="13" fillId="4" borderId="71" xfId="1" applyFont="1" applyFill="1" applyBorder="1" applyAlignment="1">
      <alignment horizontal="center" vertical="center"/>
    </xf>
    <xf numFmtId="177" fontId="4" fillId="2" borderId="40" xfId="0" applyNumberFormat="1" applyFont="1" applyFill="1" applyBorder="1" applyAlignment="1">
      <alignment horizontal="center"/>
    </xf>
    <xf numFmtId="177" fontId="4" fillId="2" borderId="32" xfId="0" applyNumberFormat="1" applyFont="1" applyFill="1" applyBorder="1" applyAlignment="1">
      <alignment horizontal="center"/>
    </xf>
    <xf numFmtId="177" fontId="4" fillId="2" borderId="57" xfId="0" applyNumberFormat="1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3" fillId="2" borderId="63" xfId="0" applyFont="1" applyFill="1" applyBorder="1">
      <alignment vertical="center"/>
    </xf>
    <xf numFmtId="178" fontId="13" fillId="3" borderId="21" xfId="0" applyNumberFormat="1" applyFont="1" applyFill="1" applyBorder="1">
      <alignment vertical="center"/>
    </xf>
    <xf numFmtId="178" fontId="13" fillId="3" borderId="22" xfId="0" applyNumberFormat="1" applyFont="1" applyFill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37" xfId="0" applyFont="1" applyFill="1" applyBorder="1">
      <alignment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distributed" vertical="center" justifyLastLine="1"/>
    </xf>
    <xf numFmtId="0" fontId="8" fillId="2" borderId="12" xfId="0" applyFont="1" applyFill="1" applyBorder="1" applyAlignment="1">
      <alignment horizontal="distributed" vertical="center" justifyLastLine="1"/>
    </xf>
    <xf numFmtId="0" fontId="8" fillId="2" borderId="64" xfId="0" applyFont="1" applyFill="1" applyBorder="1" applyAlignment="1">
      <alignment horizontal="distributed" vertical="center" justifyLastLine="1"/>
    </xf>
    <xf numFmtId="0" fontId="4" fillId="2" borderId="3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38" fontId="8" fillId="2" borderId="70" xfId="1" applyFont="1" applyFill="1" applyBorder="1" applyAlignment="1">
      <alignment horizontal="center" vertical="center"/>
    </xf>
    <xf numFmtId="38" fontId="8" fillId="2" borderId="10" xfId="1" applyFont="1" applyFill="1" applyBorder="1" applyAlignment="1">
      <alignment horizontal="center" vertical="center"/>
    </xf>
    <xf numFmtId="38" fontId="8" fillId="2" borderId="71" xfId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13" fillId="3" borderId="19" xfId="2" applyNumberFormat="1" applyFont="1" applyFill="1" applyBorder="1">
      <alignment vertical="center"/>
    </xf>
    <xf numFmtId="176" fontId="13" fillId="3" borderId="20" xfId="2" applyNumberFormat="1" applyFont="1" applyFill="1" applyBorder="1">
      <alignment vertical="center"/>
    </xf>
    <xf numFmtId="178" fontId="13" fillId="3" borderId="13" xfId="0" applyNumberFormat="1" applyFont="1" applyFill="1" applyBorder="1">
      <alignment vertical="center"/>
    </xf>
    <xf numFmtId="178" fontId="13" fillId="3" borderId="14" xfId="0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13" fillId="3" borderId="17" xfId="2" applyNumberFormat="1" applyFont="1" applyFill="1" applyBorder="1">
      <alignment vertical="center"/>
    </xf>
    <xf numFmtId="176" fontId="13" fillId="3" borderId="18" xfId="2" applyNumberFormat="1" applyFont="1" applyFill="1" applyBorder="1">
      <alignment vertical="center"/>
    </xf>
    <xf numFmtId="178" fontId="13" fillId="4" borderId="59" xfId="0" applyNumberFormat="1" applyFont="1" applyFill="1" applyBorder="1">
      <alignment vertical="center"/>
    </xf>
    <xf numFmtId="178" fontId="13" fillId="4" borderId="22" xfId="0" applyNumberFormat="1" applyFont="1" applyFill="1" applyBorder="1">
      <alignment vertical="center"/>
    </xf>
    <xf numFmtId="176" fontId="13" fillId="4" borderId="65" xfId="2" applyNumberFormat="1" applyFont="1" applyFill="1" applyBorder="1">
      <alignment vertical="center"/>
    </xf>
    <xf numFmtId="176" fontId="13" fillId="4" borderId="20" xfId="2" applyNumberFormat="1" applyFont="1" applyFill="1" applyBorder="1">
      <alignment vertical="center"/>
    </xf>
    <xf numFmtId="38" fontId="0" fillId="3" borderId="60" xfId="1" applyFont="1" applyFill="1" applyBorder="1" applyAlignment="1">
      <alignment horizontal="distributed" vertical="center"/>
    </xf>
    <xf numFmtId="38" fontId="0" fillId="3" borderId="61" xfId="1" applyFont="1" applyFill="1" applyBorder="1" applyAlignment="1">
      <alignment horizontal="distributed" vertical="center"/>
    </xf>
    <xf numFmtId="38" fontId="13" fillId="3" borderId="61" xfId="1" applyFont="1" applyFill="1" applyBorder="1" applyAlignment="1">
      <alignment horizontal="right" vertical="center"/>
    </xf>
    <xf numFmtId="38" fontId="0" fillId="3" borderId="53" xfId="1" applyFont="1" applyFill="1" applyBorder="1" applyAlignment="1">
      <alignment horizontal="distributed" vertical="center"/>
    </xf>
    <xf numFmtId="38" fontId="0" fillId="3" borderId="0" xfId="1" applyFont="1" applyFill="1" applyBorder="1" applyAlignment="1">
      <alignment horizontal="distributed" vertical="center"/>
    </xf>
    <xf numFmtId="38" fontId="13" fillId="3" borderId="0" xfId="0" applyNumberFormat="1" applyFont="1" applyFill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38" fontId="0" fillId="3" borderId="54" xfId="1" applyFont="1" applyFill="1" applyBorder="1" applyAlignment="1">
      <alignment horizontal="distributed" vertical="center"/>
    </xf>
    <xf numFmtId="38" fontId="0" fillId="3" borderId="55" xfId="1" applyFont="1" applyFill="1" applyBorder="1" applyAlignment="1">
      <alignment horizontal="distributed" vertical="center"/>
    </xf>
    <xf numFmtId="38" fontId="0" fillId="3" borderId="55" xfId="0" applyNumberFormat="1" applyFill="1" applyBorder="1" applyAlignment="1">
      <alignment horizontal="right" vertical="center"/>
    </xf>
    <xf numFmtId="0" fontId="0" fillId="3" borderId="55" xfId="0" applyFill="1" applyBorder="1" applyAlignment="1">
      <alignment horizontal="right" vertical="center"/>
    </xf>
    <xf numFmtId="176" fontId="13" fillId="4" borderId="19" xfId="2" applyNumberFormat="1" applyFont="1" applyFill="1" applyBorder="1">
      <alignment vertical="center"/>
    </xf>
    <xf numFmtId="178" fontId="13" fillId="4" borderId="13" xfId="0" applyNumberFormat="1" applyFont="1" applyFill="1" applyBorder="1">
      <alignment vertical="center"/>
    </xf>
    <xf numFmtId="178" fontId="13" fillId="4" borderId="14" xfId="0" applyNumberFormat="1" applyFont="1" applyFill="1" applyBorder="1">
      <alignment vertical="center"/>
    </xf>
    <xf numFmtId="176" fontId="13" fillId="4" borderId="17" xfId="2" applyNumberFormat="1" applyFont="1" applyFill="1" applyBorder="1">
      <alignment vertical="center"/>
    </xf>
    <xf numFmtId="176" fontId="13" fillId="4" borderId="18" xfId="2" applyNumberFormat="1" applyFont="1" applyFill="1" applyBorder="1">
      <alignment vertical="center"/>
    </xf>
    <xf numFmtId="178" fontId="13" fillId="5" borderId="13" xfId="0" applyNumberFormat="1" applyFont="1" applyFill="1" applyBorder="1">
      <alignment vertical="center"/>
    </xf>
    <xf numFmtId="178" fontId="13" fillId="5" borderId="14" xfId="0" applyNumberFormat="1" applyFont="1" applyFill="1" applyBorder="1">
      <alignment vertical="center"/>
    </xf>
    <xf numFmtId="0" fontId="0" fillId="0" borderId="63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176" fontId="13" fillId="5" borderId="67" xfId="2" applyNumberFormat="1" applyFont="1" applyFill="1" applyBorder="1">
      <alignment vertical="center"/>
    </xf>
    <xf numFmtId="176" fontId="13" fillId="5" borderId="68" xfId="2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8" fontId="13" fillId="5" borderId="21" xfId="0" applyNumberFormat="1" applyFont="1" applyFill="1" applyBorder="1">
      <alignment vertical="center"/>
    </xf>
    <xf numFmtId="178" fontId="13" fillId="5" borderId="22" xfId="0" applyNumberFormat="1" applyFont="1" applyFill="1" applyBorder="1">
      <alignment vertical="center"/>
    </xf>
    <xf numFmtId="176" fontId="13" fillId="5" borderId="19" xfId="2" applyNumberFormat="1" applyFont="1" applyFill="1" applyBorder="1">
      <alignment vertical="center"/>
    </xf>
    <xf numFmtId="176" fontId="13" fillId="5" borderId="20" xfId="2" applyNumberFormat="1" applyFont="1" applyFill="1" applyBorder="1">
      <alignment vertical="center"/>
    </xf>
    <xf numFmtId="38" fontId="0" fillId="4" borderId="60" xfId="1" applyFont="1" applyFill="1" applyBorder="1" applyAlignment="1">
      <alignment horizontal="distributed" vertical="center"/>
    </xf>
    <xf numFmtId="38" fontId="0" fillId="4" borderId="61" xfId="1" applyFont="1" applyFill="1" applyBorder="1" applyAlignment="1">
      <alignment horizontal="distributed" vertical="center"/>
    </xf>
    <xf numFmtId="38" fontId="13" fillId="4" borderId="61" xfId="1" applyFont="1" applyFill="1" applyBorder="1" applyAlignment="1">
      <alignment horizontal="right" vertical="center"/>
    </xf>
    <xf numFmtId="38" fontId="0" fillId="4" borderId="53" xfId="1" applyFont="1" applyFill="1" applyBorder="1" applyAlignment="1">
      <alignment horizontal="distributed" vertical="center"/>
    </xf>
    <xf numFmtId="38" fontId="0" fillId="4" borderId="0" xfId="1" applyFont="1" applyFill="1" applyBorder="1" applyAlignment="1">
      <alignment horizontal="distributed" vertical="center"/>
    </xf>
    <xf numFmtId="38" fontId="13" fillId="4" borderId="0" xfId="1" applyFont="1" applyFill="1" applyBorder="1" applyAlignment="1">
      <alignment horizontal="right" vertical="center"/>
    </xf>
    <xf numFmtId="38" fontId="0" fillId="4" borderId="54" xfId="1" applyFont="1" applyFill="1" applyBorder="1" applyAlignment="1">
      <alignment horizontal="distributed" vertical="center"/>
    </xf>
    <xf numFmtId="38" fontId="0" fillId="4" borderId="55" xfId="1" applyFont="1" applyFill="1" applyBorder="1" applyAlignment="1">
      <alignment horizontal="distributed" vertical="center"/>
    </xf>
    <xf numFmtId="38" fontId="0" fillId="4" borderId="55" xfId="0" applyNumberFormat="1" applyFill="1" applyBorder="1" applyAlignment="1">
      <alignment horizontal="right" vertical="center"/>
    </xf>
    <xf numFmtId="178" fontId="13" fillId="4" borderId="21" xfId="0" applyNumberFormat="1" applyFont="1" applyFill="1" applyBorder="1">
      <alignment vertical="center"/>
    </xf>
    <xf numFmtId="178" fontId="13" fillId="6" borderId="21" xfId="0" applyNumberFormat="1" applyFont="1" applyFill="1" applyBorder="1">
      <alignment vertical="center"/>
    </xf>
    <xf numFmtId="178" fontId="13" fillId="6" borderId="22" xfId="0" applyNumberFormat="1" applyFont="1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13" fillId="6" borderId="19" xfId="2" applyNumberFormat="1" applyFont="1" applyFill="1" applyBorder="1">
      <alignment vertical="center"/>
    </xf>
    <xf numFmtId="176" fontId="13" fillId="6" borderId="20" xfId="2" applyNumberFormat="1" applyFont="1" applyFill="1" applyBorder="1">
      <alignment vertical="center"/>
    </xf>
    <xf numFmtId="38" fontId="0" fillId="5" borderId="60" xfId="1" applyFont="1" applyFill="1" applyBorder="1" applyAlignment="1">
      <alignment horizontal="distributed" vertical="center"/>
    </xf>
    <xf numFmtId="38" fontId="0" fillId="5" borderId="61" xfId="1" applyFont="1" applyFill="1" applyBorder="1" applyAlignment="1">
      <alignment horizontal="distributed" vertical="center"/>
    </xf>
    <xf numFmtId="38" fontId="13" fillId="5" borderId="61" xfId="1" applyFont="1" applyFill="1" applyBorder="1" applyAlignment="1">
      <alignment horizontal="right" vertical="center"/>
    </xf>
    <xf numFmtId="38" fontId="0" fillId="5" borderId="53" xfId="1" applyFont="1" applyFill="1" applyBorder="1" applyAlignment="1">
      <alignment horizontal="distributed" vertical="center"/>
    </xf>
    <xf numFmtId="38" fontId="0" fillId="5" borderId="0" xfId="1" applyFont="1" applyFill="1" applyBorder="1" applyAlignment="1">
      <alignment horizontal="distributed" vertical="center"/>
    </xf>
    <xf numFmtId="38" fontId="13" fillId="5" borderId="0" xfId="1" applyFont="1" applyFill="1" applyBorder="1" applyAlignment="1">
      <alignment horizontal="right" vertical="center"/>
    </xf>
    <xf numFmtId="38" fontId="0" fillId="5" borderId="54" xfId="1" applyFont="1" applyFill="1" applyBorder="1" applyAlignment="1">
      <alignment horizontal="distributed" vertical="center"/>
    </xf>
    <xf numFmtId="38" fontId="0" fillId="5" borderId="55" xfId="1" applyFont="1" applyFill="1" applyBorder="1" applyAlignment="1">
      <alignment horizontal="distributed" vertical="center"/>
    </xf>
    <xf numFmtId="38" fontId="0" fillId="5" borderId="55" xfId="0" applyNumberFormat="1" applyFill="1" applyBorder="1" applyAlignment="1">
      <alignment horizontal="right" vertical="center"/>
    </xf>
    <xf numFmtId="38" fontId="0" fillId="7" borderId="53" xfId="1" applyFont="1" applyFill="1" applyBorder="1" applyAlignment="1">
      <alignment horizontal="distributed" vertical="center"/>
    </xf>
    <xf numFmtId="38" fontId="0" fillId="7" borderId="0" xfId="1" applyFont="1" applyFill="1" applyBorder="1" applyAlignment="1">
      <alignment horizontal="distributed" vertical="center"/>
    </xf>
    <xf numFmtId="38" fontId="3" fillId="7" borderId="54" xfId="1" applyFont="1" applyFill="1" applyBorder="1" applyAlignment="1">
      <alignment horizontal="distributed" vertical="center"/>
    </xf>
    <xf numFmtId="38" fontId="3" fillId="7" borderId="55" xfId="1" applyFont="1" applyFill="1" applyBorder="1" applyAlignment="1">
      <alignment horizontal="distributed" vertical="center"/>
    </xf>
    <xf numFmtId="38" fontId="13" fillId="7" borderId="0" xfId="0" applyNumberFormat="1" applyFont="1" applyFill="1">
      <alignment vertical="center"/>
    </xf>
    <xf numFmtId="0" fontId="13" fillId="7" borderId="0" xfId="0" applyFont="1" applyFill="1">
      <alignment vertical="center"/>
    </xf>
    <xf numFmtId="38" fontId="0" fillId="6" borderId="60" xfId="1" applyFont="1" applyFill="1" applyBorder="1" applyAlignment="1">
      <alignment horizontal="distributed" vertical="center"/>
    </xf>
    <xf numFmtId="38" fontId="0" fillId="6" borderId="61" xfId="1" applyFont="1" applyFill="1" applyBorder="1" applyAlignment="1">
      <alignment horizontal="distributed" vertical="center"/>
    </xf>
    <xf numFmtId="38" fontId="13" fillId="6" borderId="61" xfId="1" applyFont="1" applyFill="1" applyBorder="1" applyAlignment="1">
      <alignment horizontal="right" vertical="center"/>
    </xf>
    <xf numFmtId="38" fontId="0" fillId="6" borderId="53" xfId="1" applyFont="1" applyFill="1" applyBorder="1" applyAlignment="1">
      <alignment horizontal="distributed" vertical="center"/>
    </xf>
    <xf numFmtId="38" fontId="0" fillId="6" borderId="0" xfId="1" applyFont="1" applyFill="1" applyBorder="1" applyAlignment="1">
      <alignment horizontal="distributed" vertical="center"/>
    </xf>
    <xf numFmtId="38" fontId="13" fillId="6" borderId="0" xfId="1" applyFont="1" applyFill="1" applyBorder="1" applyAlignment="1">
      <alignment horizontal="right" vertical="center"/>
    </xf>
    <xf numFmtId="38" fontId="0" fillId="6" borderId="54" xfId="1" applyFont="1" applyFill="1" applyBorder="1" applyAlignment="1">
      <alignment horizontal="distributed" vertical="center"/>
    </xf>
    <xf numFmtId="38" fontId="0" fillId="6" borderId="55" xfId="1" applyFont="1" applyFill="1" applyBorder="1" applyAlignment="1">
      <alignment horizontal="distributed" vertical="center"/>
    </xf>
    <xf numFmtId="38" fontId="13" fillId="6" borderId="55" xfId="0" applyNumberFormat="1" applyFont="1" applyFill="1" applyBorder="1" applyAlignment="1">
      <alignment horizontal="right" vertical="center"/>
    </xf>
    <xf numFmtId="0" fontId="8" fillId="2" borderId="4" xfId="0" applyFont="1" applyFill="1" applyBorder="1">
      <alignment vertical="center"/>
    </xf>
    <xf numFmtId="0" fontId="4" fillId="2" borderId="63" xfId="0" applyFont="1" applyFill="1" applyBorder="1">
      <alignment vertical="center"/>
    </xf>
    <xf numFmtId="38" fontId="14" fillId="3" borderId="70" xfId="1" applyFont="1" applyFill="1" applyBorder="1" applyAlignment="1">
      <alignment horizontal="distributed" vertical="center"/>
    </xf>
    <xf numFmtId="38" fontId="14" fillId="3" borderId="10" xfId="1" applyFont="1" applyFill="1" applyBorder="1" applyAlignment="1">
      <alignment horizontal="distributed" vertical="center"/>
    </xf>
    <xf numFmtId="38" fontId="14" fillId="3" borderId="73" xfId="1" applyFont="1" applyFill="1" applyBorder="1" applyAlignment="1">
      <alignment horizontal="distributed" vertical="center"/>
    </xf>
    <xf numFmtId="0" fontId="4" fillId="2" borderId="37" xfId="0" applyFont="1" applyFill="1" applyBorder="1">
      <alignment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distributed" vertical="center" justifyLastLine="1"/>
    </xf>
    <xf numFmtId="0" fontId="11" fillId="2" borderId="12" xfId="0" applyFont="1" applyFill="1" applyBorder="1" applyAlignment="1">
      <alignment horizontal="distributed" vertical="center" justifyLastLine="1"/>
    </xf>
    <xf numFmtId="0" fontId="11" fillId="2" borderId="64" xfId="0" applyFont="1" applyFill="1" applyBorder="1" applyAlignment="1">
      <alignment horizontal="distributed" vertical="center" justifyLastLine="1"/>
    </xf>
    <xf numFmtId="38" fontId="12" fillId="2" borderId="70" xfId="1" applyFont="1" applyFill="1" applyBorder="1" applyAlignment="1">
      <alignment horizontal="center" vertical="center" wrapText="1"/>
    </xf>
    <xf numFmtId="38" fontId="12" fillId="2" borderId="10" xfId="1" applyFont="1" applyFill="1" applyBorder="1" applyAlignment="1">
      <alignment horizontal="center" vertical="center"/>
    </xf>
    <xf numFmtId="38" fontId="12" fillId="2" borderId="71" xfId="1" applyFont="1" applyFill="1" applyBorder="1" applyAlignment="1">
      <alignment horizontal="center" vertical="center"/>
    </xf>
    <xf numFmtId="38" fontId="10" fillId="2" borderId="70" xfId="1" applyFont="1" applyFill="1" applyBorder="1" applyAlignment="1">
      <alignment horizontal="center" vertical="center"/>
    </xf>
    <xf numFmtId="38" fontId="10" fillId="2" borderId="10" xfId="1" applyFont="1" applyFill="1" applyBorder="1" applyAlignment="1">
      <alignment horizontal="center" vertical="center"/>
    </xf>
    <xf numFmtId="38" fontId="10" fillId="2" borderId="71" xfId="1" applyFont="1" applyFill="1" applyBorder="1" applyAlignment="1">
      <alignment horizontal="center" vertical="center"/>
    </xf>
    <xf numFmtId="176" fontId="0" fillId="3" borderId="19" xfId="2" applyNumberFormat="1" applyFont="1" applyFill="1" applyBorder="1">
      <alignment vertical="center"/>
    </xf>
    <xf numFmtId="176" fontId="0" fillId="3" borderId="20" xfId="2" applyNumberFormat="1" applyFont="1" applyFill="1" applyBorder="1">
      <alignment vertical="center"/>
    </xf>
    <xf numFmtId="178" fontId="0" fillId="3" borderId="13" xfId="0" applyNumberFormat="1" applyFill="1" applyBorder="1">
      <alignment vertical="center"/>
    </xf>
    <xf numFmtId="178" fontId="0" fillId="3" borderId="14" xfId="0" applyNumberFormat="1" applyFill="1" applyBorder="1">
      <alignment vertical="center"/>
    </xf>
    <xf numFmtId="176" fontId="0" fillId="3" borderId="17" xfId="2" applyNumberFormat="1" applyFont="1" applyFill="1" applyBorder="1">
      <alignment vertical="center"/>
    </xf>
    <xf numFmtId="176" fontId="0" fillId="3" borderId="18" xfId="2" applyNumberFormat="1" applyFont="1" applyFill="1" applyBorder="1">
      <alignment vertical="center"/>
    </xf>
    <xf numFmtId="38" fontId="14" fillId="3" borderId="72" xfId="1" applyFont="1" applyFill="1" applyBorder="1" applyAlignment="1">
      <alignment horizontal="distributed" vertical="center"/>
    </xf>
    <xf numFmtId="38" fontId="14" fillId="3" borderId="71" xfId="1" applyFont="1" applyFill="1" applyBorder="1" applyAlignment="1">
      <alignment horizontal="distributed" vertical="center"/>
    </xf>
    <xf numFmtId="178" fontId="0" fillId="3" borderId="21" xfId="0" applyNumberFormat="1" applyFill="1" applyBorder="1">
      <alignment vertical="center"/>
    </xf>
    <xf numFmtId="178" fontId="0" fillId="3" borderId="22" xfId="0" applyNumberFormat="1" applyFill="1" applyBorder="1">
      <alignment vertical="center"/>
    </xf>
    <xf numFmtId="176" fontId="0" fillId="4" borderId="19" xfId="2" applyNumberFormat="1" applyFont="1" applyFill="1" applyBorder="1">
      <alignment vertical="center"/>
    </xf>
    <xf numFmtId="176" fontId="0" fillId="4" borderId="20" xfId="2" applyNumberFormat="1" applyFont="1" applyFill="1" applyBorder="1">
      <alignment vertical="center"/>
    </xf>
    <xf numFmtId="178" fontId="0" fillId="4" borderId="13" xfId="0" applyNumberFormat="1" applyFill="1" applyBorder="1">
      <alignment vertical="center"/>
    </xf>
    <xf numFmtId="178" fontId="0" fillId="4" borderId="14" xfId="0" applyNumberFormat="1" applyFill="1" applyBorder="1">
      <alignment vertical="center"/>
    </xf>
    <xf numFmtId="176" fontId="0" fillId="4" borderId="17" xfId="2" applyNumberFormat="1" applyFont="1" applyFill="1" applyBorder="1">
      <alignment vertical="center"/>
    </xf>
    <xf numFmtId="176" fontId="0" fillId="4" borderId="18" xfId="2" applyNumberFormat="1" applyFont="1" applyFill="1" applyBorder="1">
      <alignment vertical="center"/>
    </xf>
    <xf numFmtId="178" fontId="0" fillId="4" borderId="59" xfId="0" applyNumberFormat="1" applyFill="1" applyBorder="1">
      <alignment vertical="center"/>
    </xf>
    <xf numFmtId="178" fontId="0" fillId="4" borderId="22" xfId="0" applyNumberFormat="1" applyFill="1" applyBorder="1">
      <alignment vertical="center"/>
    </xf>
    <xf numFmtId="176" fontId="0" fillId="4" borderId="65" xfId="2" applyNumberFormat="1" applyFont="1" applyFill="1" applyBorder="1">
      <alignment vertical="center"/>
    </xf>
    <xf numFmtId="38" fontId="14" fillId="4" borderId="70" xfId="1" applyFont="1" applyFill="1" applyBorder="1" applyAlignment="1">
      <alignment horizontal="distributed" vertical="center"/>
    </xf>
    <xf numFmtId="38" fontId="14" fillId="4" borderId="10" xfId="1" applyFont="1" applyFill="1" applyBorder="1" applyAlignment="1">
      <alignment horizontal="distributed" vertical="center"/>
    </xf>
    <xf numFmtId="38" fontId="14" fillId="4" borderId="73" xfId="1" applyFont="1" applyFill="1" applyBorder="1" applyAlignment="1">
      <alignment horizontal="distributed" vertical="center"/>
    </xf>
    <xf numFmtId="38" fontId="14" fillId="4" borderId="72" xfId="1" applyFont="1" applyFill="1" applyBorder="1" applyAlignment="1">
      <alignment horizontal="distributed" vertical="center"/>
    </xf>
    <xf numFmtId="38" fontId="14" fillId="4" borderId="71" xfId="1" applyFont="1" applyFill="1" applyBorder="1" applyAlignment="1">
      <alignment horizontal="distributed" vertical="center"/>
    </xf>
    <xf numFmtId="178" fontId="0" fillId="4" borderId="21" xfId="0" applyNumberFormat="1" applyFill="1" applyBorder="1">
      <alignment vertical="center"/>
    </xf>
    <xf numFmtId="178" fontId="0" fillId="5" borderId="13" xfId="0" applyNumberFormat="1" applyFill="1" applyBorder="1">
      <alignment vertical="center"/>
    </xf>
    <xf numFmtId="178" fontId="0" fillId="5" borderId="14" xfId="0" applyNumberFormat="1" applyFill="1" applyBorder="1">
      <alignment vertical="center"/>
    </xf>
    <xf numFmtId="176" fontId="0" fillId="5" borderId="67" xfId="2" applyNumberFormat="1" applyFont="1" applyFill="1" applyBorder="1">
      <alignment vertical="center"/>
    </xf>
    <xf numFmtId="176" fontId="0" fillId="5" borderId="68" xfId="2" applyNumberFormat="1" applyFont="1" applyFill="1" applyBorder="1">
      <alignment vertical="center"/>
    </xf>
    <xf numFmtId="178" fontId="0" fillId="5" borderId="21" xfId="0" applyNumberFormat="1" applyFill="1" applyBorder="1">
      <alignment vertical="center"/>
    </xf>
    <xf numFmtId="178" fontId="0" fillId="5" borderId="22" xfId="0" applyNumberFormat="1" applyFill="1" applyBorder="1">
      <alignment vertical="center"/>
    </xf>
    <xf numFmtId="176" fontId="0" fillId="5" borderId="19" xfId="2" applyNumberFormat="1" applyFont="1" applyFill="1" applyBorder="1">
      <alignment vertical="center"/>
    </xf>
    <xf numFmtId="176" fontId="0" fillId="5" borderId="20" xfId="2" applyNumberFormat="1" applyFont="1" applyFill="1" applyBorder="1">
      <alignment vertical="center"/>
    </xf>
    <xf numFmtId="38" fontId="14" fillId="5" borderId="70" xfId="1" applyFont="1" applyFill="1" applyBorder="1" applyAlignment="1">
      <alignment horizontal="distributed" vertical="center"/>
    </xf>
    <xf numFmtId="38" fontId="14" fillId="5" borderId="10" xfId="1" applyFont="1" applyFill="1" applyBorder="1" applyAlignment="1">
      <alignment horizontal="distributed" vertical="center"/>
    </xf>
    <xf numFmtId="38" fontId="14" fillId="5" borderId="73" xfId="1" applyFont="1" applyFill="1" applyBorder="1" applyAlignment="1">
      <alignment horizontal="distributed" vertical="center"/>
    </xf>
    <xf numFmtId="38" fontId="14" fillId="5" borderId="72" xfId="1" applyFont="1" applyFill="1" applyBorder="1" applyAlignment="1">
      <alignment horizontal="distributed" vertical="center"/>
    </xf>
    <xf numFmtId="38" fontId="14" fillId="5" borderId="71" xfId="1" applyFont="1" applyFill="1" applyBorder="1" applyAlignment="1">
      <alignment horizontal="distributed" vertical="center"/>
    </xf>
    <xf numFmtId="178" fontId="0" fillId="6" borderId="21" xfId="0" applyNumberFormat="1" applyFill="1" applyBorder="1">
      <alignment vertical="center"/>
    </xf>
    <xf numFmtId="178" fontId="0" fillId="6" borderId="22" xfId="0" applyNumberFormat="1" applyFill="1" applyBorder="1">
      <alignment vertical="center"/>
    </xf>
    <xf numFmtId="176" fontId="0" fillId="6" borderId="19" xfId="2" applyNumberFormat="1" applyFont="1" applyFill="1" applyBorder="1">
      <alignment vertical="center"/>
    </xf>
    <xf numFmtId="176" fontId="0" fillId="6" borderId="20" xfId="2" applyNumberFormat="1" applyFont="1" applyFill="1" applyBorder="1">
      <alignment vertical="center"/>
    </xf>
    <xf numFmtId="38" fontId="14" fillId="6" borderId="70" xfId="1" applyFont="1" applyFill="1" applyBorder="1" applyAlignment="1">
      <alignment horizontal="distributed" vertical="center"/>
    </xf>
    <xf numFmtId="38" fontId="14" fillId="6" borderId="10" xfId="1" applyFont="1" applyFill="1" applyBorder="1" applyAlignment="1">
      <alignment horizontal="distributed" vertical="center"/>
    </xf>
    <xf numFmtId="38" fontId="14" fillId="6" borderId="71" xfId="1" applyFont="1" applyFill="1" applyBorder="1" applyAlignment="1">
      <alignment horizontal="distributed" vertical="center"/>
    </xf>
    <xf numFmtId="0" fontId="0" fillId="0" borderId="0" xfId="0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A749F-6C90-4E1D-9C04-24D50336886D}">
  <sheetPr>
    <pageSetUpPr fitToPage="1"/>
  </sheetPr>
  <dimension ref="B2:X49"/>
  <sheetViews>
    <sheetView tabSelected="1" view="pageBreakPreview" zoomScale="60" zoomScaleNormal="100" workbookViewId="0">
      <selection activeCell="X3" sqref="X3"/>
    </sheetView>
  </sheetViews>
  <sheetFormatPr defaultRowHeight="18" x14ac:dyDescent="0.55000000000000004"/>
  <cols>
    <col min="2" max="2" width="18" style="1" customWidth="1"/>
    <col min="3" max="3" width="9.83203125" customWidth="1"/>
    <col min="4" max="4" width="4" customWidth="1"/>
    <col min="5" max="5" width="5" style="1" customWidth="1"/>
    <col min="6" max="6" width="8.83203125" style="1" customWidth="1"/>
    <col min="10" max="10" width="9.33203125" customWidth="1"/>
    <col min="11" max="11" width="7.75" customWidth="1"/>
    <col min="12" max="23" width="11.75" customWidth="1"/>
    <col min="24" max="24" width="16.58203125" customWidth="1"/>
  </cols>
  <sheetData>
    <row r="2" spans="2:24" ht="29.5" thickBot="1" x14ac:dyDescent="0.6">
      <c r="B2" s="82" t="s">
        <v>0</v>
      </c>
      <c r="C2" s="258"/>
      <c r="D2" s="258"/>
      <c r="E2" s="258"/>
      <c r="F2" s="258"/>
      <c r="G2" s="258"/>
      <c r="K2" s="260" t="s">
        <v>1</v>
      </c>
      <c r="L2" s="260"/>
      <c r="M2" s="260"/>
      <c r="N2" s="260"/>
      <c r="O2" s="260"/>
      <c r="P2" s="260"/>
      <c r="Q2" s="260"/>
      <c r="R2" s="260"/>
      <c r="S2" s="3"/>
      <c r="T2" s="259" t="s">
        <v>2</v>
      </c>
      <c r="U2" s="259"/>
      <c r="V2" s="259"/>
      <c r="W2" s="259"/>
      <c r="X2" s="259"/>
    </row>
    <row r="3" spans="2:24" ht="21" customHeight="1" thickBot="1" x14ac:dyDescent="0.6">
      <c r="X3" s="368" t="s">
        <v>31</v>
      </c>
    </row>
    <row r="4" spans="2:24" ht="22.5" customHeight="1" thickTop="1" x14ac:dyDescent="0.55000000000000004">
      <c r="B4" s="170" t="s">
        <v>3</v>
      </c>
      <c r="C4" s="206" t="s">
        <v>6</v>
      </c>
      <c r="D4" s="206"/>
      <c r="E4" s="181" t="s">
        <v>49</v>
      </c>
      <c r="F4" s="216" t="s">
        <v>50</v>
      </c>
      <c r="G4" s="207" t="s">
        <v>8</v>
      </c>
      <c r="H4" s="207" t="s">
        <v>9</v>
      </c>
      <c r="I4" s="207" t="s">
        <v>10</v>
      </c>
      <c r="J4" s="210" t="s">
        <v>11</v>
      </c>
      <c r="K4" s="213"/>
      <c r="L4" s="194">
        <v>1</v>
      </c>
      <c r="M4" s="194">
        <v>32</v>
      </c>
      <c r="N4" s="194">
        <v>61</v>
      </c>
      <c r="O4" s="194">
        <v>92</v>
      </c>
      <c r="P4" s="194">
        <v>122</v>
      </c>
      <c r="Q4" s="194">
        <v>153</v>
      </c>
      <c r="R4" s="194">
        <v>183</v>
      </c>
      <c r="S4" s="194">
        <v>214</v>
      </c>
      <c r="T4" s="194">
        <v>245</v>
      </c>
      <c r="U4" s="194">
        <v>275</v>
      </c>
      <c r="V4" s="194">
        <v>306</v>
      </c>
      <c r="W4" s="194">
        <v>336</v>
      </c>
      <c r="X4" s="197" t="s">
        <v>19</v>
      </c>
    </row>
    <row r="5" spans="2:24" ht="22.5" customHeight="1" x14ac:dyDescent="0.55000000000000004">
      <c r="B5" s="171" t="s">
        <v>4</v>
      </c>
      <c r="C5" s="199" t="s">
        <v>51</v>
      </c>
      <c r="D5" s="199"/>
      <c r="E5" s="182"/>
      <c r="F5" s="217"/>
      <c r="G5" s="208"/>
      <c r="H5" s="208"/>
      <c r="I5" s="208"/>
      <c r="J5" s="211"/>
      <c r="K5" s="214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8"/>
    </row>
    <row r="6" spans="2:24" ht="22.5" customHeight="1" thickBot="1" x14ac:dyDescent="0.6">
      <c r="B6" s="172" t="s">
        <v>5</v>
      </c>
      <c r="C6" s="200" t="s">
        <v>7</v>
      </c>
      <c r="D6" s="200"/>
      <c r="E6" s="183"/>
      <c r="F6" s="218"/>
      <c r="G6" s="209"/>
      <c r="H6" s="209"/>
      <c r="I6" s="209"/>
      <c r="J6" s="212"/>
      <c r="K6" s="215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81" t="s">
        <v>20</v>
      </c>
    </row>
    <row r="7" spans="2:24" ht="18.5" thickTop="1" x14ac:dyDescent="0.55000000000000004">
      <c r="B7" s="78"/>
      <c r="C7" s="201"/>
      <c r="D7" s="202"/>
      <c r="E7" s="184"/>
      <c r="F7" s="184">
        <f>IFERROR(ROUNDUP((B8/(C8-E7)),-3),0)</f>
        <v>0</v>
      </c>
      <c r="G7" s="203" t="s">
        <v>18</v>
      </c>
      <c r="H7" s="203"/>
      <c r="I7" s="203"/>
      <c r="J7" s="219"/>
      <c r="K7" s="79" t="s">
        <v>13</v>
      </c>
      <c r="L7" s="89">
        <f>IFERROR(IF(B9&lt;F7,B9,F7),0)</f>
        <v>0</v>
      </c>
      <c r="M7" s="89">
        <f>IFERROR(IF(L9&lt;$F$7,L9,$F$7),0)</f>
        <v>0</v>
      </c>
      <c r="N7" s="89">
        <f t="shared" ref="N7:W7" si="0">IFERROR(IF(M9&lt;$F$7,M9,$F$7),0)</f>
        <v>0</v>
      </c>
      <c r="O7" s="89">
        <f t="shared" si="0"/>
        <v>0</v>
      </c>
      <c r="P7" s="89">
        <f t="shared" si="0"/>
        <v>0</v>
      </c>
      <c r="Q7" s="89">
        <f t="shared" si="0"/>
        <v>0</v>
      </c>
      <c r="R7" s="89">
        <f t="shared" si="0"/>
        <v>0</v>
      </c>
      <c r="S7" s="89">
        <f t="shared" si="0"/>
        <v>0</v>
      </c>
      <c r="T7" s="89">
        <f t="shared" si="0"/>
        <v>0</v>
      </c>
      <c r="U7" s="89">
        <f t="shared" si="0"/>
        <v>0</v>
      </c>
      <c r="V7" s="89">
        <f t="shared" si="0"/>
        <v>0</v>
      </c>
      <c r="W7" s="89">
        <f t="shared" si="0"/>
        <v>0</v>
      </c>
      <c r="X7" s="90">
        <f>SUM(L7:W7)</f>
        <v>0</v>
      </c>
    </row>
    <row r="8" spans="2:24" x14ac:dyDescent="0.55000000000000004">
      <c r="B8" s="150"/>
      <c r="C8" s="151"/>
      <c r="D8" s="152" t="s">
        <v>46</v>
      </c>
      <c r="E8" s="185"/>
      <c r="F8" s="185"/>
      <c r="G8" s="204"/>
      <c r="H8" s="204"/>
      <c r="I8" s="204"/>
      <c r="J8" s="220"/>
      <c r="K8" s="54" t="s">
        <v>15</v>
      </c>
      <c r="L8" s="91">
        <f>ROUNDUP(B9*C9/12,-2)</f>
        <v>0</v>
      </c>
      <c r="M8" s="91">
        <f>IFERROR(ROUNDUP(L9*$C$9/12,-2),0)</f>
        <v>0</v>
      </c>
      <c r="N8" s="91">
        <f t="shared" ref="N8:W8" si="1">IFERROR(ROUNDUP(M9*$C$9/12,-2),0)</f>
        <v>0</v>
      </c>
      <c r="O8" s="91">
        <f t="shared" si="1"/>
        <v>0</v>
      </c>
      <c r="P8" s="91">
        <f t="shared" si="1"/>
        <v>0</v>
      </c>
      <c r="Q8" s="91">
        <f t="shared" si="1"/>
        <v>0</v>
      </c>
      <c r="R8" s="91">
        <f t="shared" si="1"/>
        <v>0</v>
      </c>
      <c r="S8" s="91">
        <f t="shared" si="1"/>
        <v>0</v>
      </c>
      <c r="T8" s="91">
        <f t="shared" si="1"/>
        <v>0</v>
      </c>
      <c r="U8" s="91">
        <f t="shared" si="1"/>
        <v>0</v>
      </c>
      <c r="V8" s="91">
        <f t="shared" si="1"/>
        <v>0</v>
      </c>
      <c r="W8" s="91">
        <f t="shared" si="1"/>
        <v>0</v>
      </c>
      <c r="X8" s="92">
        <f t="shared" ref="X8" si="2">SUM(L8:W8)</f>
        <v>0</v>
      </c>
    </row>
    <row r="9" spans="2:24" ht="18.5" thickBot="1" x14ac:dyDescent="0.6">
      <c r="B9" s="153"/>
      <c r="C9" s="222"/>
      <c r="D9" s="223"/>
      <c r="E9" s="186"/>
      <c r="F9" s="186"/>
      <c r="G9" s="205"/>
      <c r="H9" s="205"/>
      <c r="I9" s="205"/>
      <c r="J9" s="221"/>
      <c r="K9" s="55" t="s">
        <v>17</v>
      </c>
      <c r="L9" s="93">
        <f>IFERROR((B9-L7),0)</f>
        <v>0</v>
      </c>
      <c r="M9" s="93">
        <f>IFERROR((L9-M7),0)</f>
        <v>0</v>
      </c>
      <c r="N9" s="93">
        <f t="shared" ref="N9:W9" si="3">IFERROR((M9-N7),0)</f>
        <v>0</v>
      </c>
      <c r="O9" s="93">
        <f t="shared" si="3"/>
        <v>0</v>
      </c>
      <c r="P9" s="93">
        <f t="shared" si="3"/>
        <v>0</v>
      </c>
      <c r="Q9" s="93">
        <f t="shared" si="3"/>
        <v>0</v>
      </c>
      <c r="R9" s="93">
        <f t="shared" si="3"/>
        <v>0</v>
      </c>
      <c r="S9" s="93">
        <f t="shared" si="3"/>
        <v>0</v>
      </c>
      <c r="T9" s="93">
        <f t="shared" si="3"/>
        <v>0</v>
      </c>
      <c r="U9" s="93">
        <f t="shared" si="3"/>
        <v>0</v>
      </c>
      <c r="V9" s="93">
        <f t="shared" si="3"/>
        <v>0</v>
      </c>
      <c r="W9" s="93">
        <f t="shared" si="3"/>
        <v>0</v>
      </c>
      <c r="X9" s="94">
        <f>W9</f>
        <v>0</v>
      </c>
    </row>
    <row r="10" spans="2:24" x14ac:dyDescent="0.55000000000000004">
      <c r="B10" s="73"/>
      <c r="C10" s="224"/>
      <c r="D10" s="225"/>
      <c r="E10" s="187"/>
      <c r="F10" s="187">
        <f>IFERROR(ROUNDUP((B11/(C11-E10)),-3),0)</f>
        <v>0</v>
      </c>
      <c r="G10" s="226" t="s">
        <v>18</v>
      </c>
      <c r="H10" s="226"/>
      <c r="I10" s="226"/>
      <c r="J10" s="228"/>
      <c r="K10" s="53" t="s">
        <v>13</v>
      </c>
      <c r="L10" s="95">
        <f>IFERROR(IF(B12&lt;F10,B12,F10),0)</f>
        <v>0</v>
      </c>
      <c r="M10" s="95">
        <f>IFERROR(IF(L12&lt;$F$10,L12,$F$10),0)</f>
        <v>0</v>
      </c>
      <c r="N10" s="95">
        <f t="shared" ref="N10:W10" si="4">IFERROR(IF(M12&lt;$F$10,M12,$F$10),0)</f>
        <v>0</v>
      </c>
      <c r="O10" s="95">
        <f t="shared" si="4"/>
        <v>0</v>
      </c>
      <c r="P10" s="95">
        <f t="shared" si="4"/>
        <v>0</v>
      </c>
      <c r="Q10" s="95">
        <f t="shared" si="4"/>
        <v>0</v>
      </c>
      <c r="R10" s="95">
        <f t="shared" si="4"/>
        <v>0</v>
      </c>
      <c r="S10" s="95">
        <f t="shared" si="4"/>
        <v>0</v>
      </c>
      <c r="T10" s="95">
        <f t="shared" si="4"/>
        <v>0</v>
      </c>
      <c r="U10" s="95">
        <f t="shared" si="4"/>
        <v>0</v>
      </c>
      <c r="V10" s="95">
        <f t="shared" si="4"/>
        <v>0</v>
      </c>
      <c r="W10" s="95">
        <f t="shared" si="4"/>
        <v>0</v>
      </c>
      <c r="X10" s="96">
        <f>IFERROR(SUM(L10:W10),"")</f>
        <v>0</v>
      </c>
    </row>
    <row r="11" spans="2:24" x14ac:dyDescent="0.55000000000000004">
      <c r="B11" s="150"/>
      <c r="C11" s="151"/>
      <c r="D11" s="152" t="s">
        <v>46</v>
      </c>
      <c r="E11" s="185"/>
      <c r="F11" s="185"/>
      <c r="G11" s="204"/>
      <c r="H11" s="204"/>
      <c r="I11" s="204"/>
      <c r="J11" s="220"/>
      <c r="K11" s="54" t="s">
        <v>15</v>
      </c>
      <c r="L11" s="91">
        <f>ROUNDUP(B12*C12/12,-2)</f>
        <v>0</v>
      </c>
      <c r="M11" s="91">
        <f>IFERROR(ROUNDUP(L12*$C$12/12,-2),"")</f>
        <v>0</v>
      </c>
      <c r="N11" s="91">
        <f t="shared" ref="N11:W11" si="5">IFERROR(ROUNDUP(M12*$C$12/12,-2),"")</f>
        <v>0</v>
      </c>
      <c r="O11" s="91">
        <f t="shared" si="5"/>
        <v>0</v>
      </c>
      <c r="P11" s="91">
        <f t="shared" si="5"/>
        <v>0</v>
      </c>
      <c r="Q11" s="91">
        <f t="shared" si="5"/>
        <v>0</v>
      </c>
      <c r="R11" s="91">
        <f t="shared" si="5"/>
        <v>0</v>
      </c>
      <c r="S11" s="91">
        <f t="shared" si="5"/>
        <v>0</v>
      </c>
      <c r="T11" s="91">
        <f t="shared" si="5"/>
        <v>0</v>
      </c>
      <c r="U11" s="91">
        <f t="shared" si="5"/>
        <v>0</v>
      </c>
      <c r="V11" s="91">
        <f t="shared" si="5"/>
        <v>0</v>
      </c>
      <c r="W11" s="91">
        <f t="shared" si="5"/>
        <v>0</v>
      </c>
      <c r="X11" s="92">
        <f t="shared" ref="X11" si="6">SUM(L11:W11)</f>
        <v>0</v>
      </c>
    </row>
    <row r="12" spans="2:24" ht="18.5" thickBot="1" x14ac:dyDescent="0.6">
      <c r="B12" s="154"/>
      <c r="C12" s="230"/>
      <c r="D12" s="231"/>
      <c r="E12" s="186"/>
      <c r="F12" s="186"/>
      <c r="G12" s="227"/>
      <c r="H12" s="227"/>
      <c r="I12" s="227"/>
      <c r="J12" s="229"/>
      <c r="K12" s="56" t="s">
        <v>17</v>
      </c>
      <c r="L12" s="97">
        <f>IFERROR((B12-L10),"")</f>
        <v>0</v>
      </c>
      <c r="M12" s="97">
        <f>IFERROR((L12-M10),"")</f>
        <v>0</v>
      </c>
      <c r="N12" s="97">
        <f t="shared" ref="N12:W12" si="7">IFERROR((M12-N10),"")</f>
        <v>0</v>
      </c>
      <c r="O12" s="97">
        <f t="shared" si="7"/>
        <v>0</v>
      </c>
      <c r="P12" s="97">
        <f t="shared" si="7"/>
        <v>0</v>
      </c>
      <c r="Q12" s="97">
        <f t="shared" si="7"/>
        <v>0</v>
      </c>
      <c r="R12" s="97">
        <f t="shared" si="7"/>
        <v>0</v>
      </c>
      <c r="S12" s="97">
        <f t="shared" si="7"/>
        <v>0</v>
      </c>
      <c r="T12" s="97">
        <f t="shared" si="7"/>
        <v>0</v>
      </c>
      <c r="U12" s="97">
        <f t="shared" si="7"/>
        <v>0</v>
      </c>
      <c r="V12" s="97">
        <f t="shared" si="7"/>
        <v>0</v>
      </c>
      <c r="W12" s="97">
        <f t="shared" si="7"/>
        <v>0</v>
      </c>
      <c r="X12" s="98">
        <f>W12</f>
        <v>0</v>
      </c>
    </row>
    <row r="13" spans="2:24" x14ac:dyDescent="0.55000000000000004">
      <c r="B13" s="29"/>
      <c r="C13" s="201"/>
      <c r="D13" s="202"/>
      <c r="E13" s="187"/>
      <c r="F13" s="187">
        <f>IFERROR(ROUNDUP((B14/(C14-E13)),-3),0)</f>
        <v>0</v>
      </c>
      <c r="G13" s="203" t="s">
        <v>18</v>
      </c>
      <c r="H13" s="203"/>
      <c r="I13" s="203"/>
      <c r="J13" s="219"/>
      <c r="K13" s="57" t="s">
        <v>13</v>
      </c>
      <c r="L13" s="89">
        <f>IFERROR(IF(B15&lt;F13,B15,F13),0)</f>
        <v>0</v>
      </c>
      <c r="M13" s="89">
        <f>IFERROR(IF(L15&lt;$F$13,L15,$F$13),0)</f>
        <v>0</v>
      </c>
      <c r="N13" s="89">
        <f t="shared" ref="N13:W13" si="8">IFERROR(IF(M15&lt;$F$13,M15,$F$13),0)</f>
        <v>0</v>
      </c>
      <c r="O13" s="89">
        <f t="shared" si="8"/>
        <v>0</v>
      </c>
      <c r="P13" s="89">
        <f t="shared" si="8"/>
        <v>0</v>
      </c>
      <c r="Q13" s="89">
        <f t="shared" si="8"/>
        <v>0</v>
      </c>
      <c r="R13" s="89">
        <f t="shared" si="8"/>
        <v>0</v>
      </c>
      <c r="S13" s="89">
        <f t="shared" si="8"/>
        <v>0</v>
      </c>
      <c r="T13" s="89">
        <f t="shared" si="8"/>
        <v>0</v>
      </c>
      <c r="U13" s="89">
        <f t="shared" si="8"/>
        <v>0</v>
      </c>
      <c r="V13" s="89">
        <f t="shared" si="8"/>
        <v>0</v>
      </c>
      <c r="W13" s="89">
        <f t="shared" si="8"/>
        <v>0</v>
      </c>
      <c r="X13" s="90">
        <f>SUM(L13:W13)</f>
        <v>0</v>
      </c>
    </row>
    <row r="14" spans="2:24" x14ac:dyDescent="0.55000000000000004">
      <c r="B14" s="150"/>
      <c r="C14" s="151"/>
      <c r="D14" s="152" t="s">
        <v>46</v>
      </c>
      <c r="E14" s="185"/>
      <c r="F14" s="185"/>
      <c r="G14" s="204"/>
      <c r="H14" s="204"/>
      <c r="I14" s="204"/>
      <c r="J14" s="220"/>
      <c r="K14" s="54" t="s">
        <v>15</v>
      </c>
      <c r="L14" s="91">
        <f>ROUNDUP(B15*C15/12,-2)</f>
        <v>0</v>
      </c>
      <c r="M14" s="91">
        <f>IFERROR(ROUNDUP(L15*$C$15/12,-2),"")</f>
        <v>0</v>
      </c>
      <c r="N14" s="91">
        <f t="shared" ref="N14:W14" si="9">IFERROR(ROUNDUP(M15*$C$15/12,-2),"")</f>
        <v>0</v>
      </c>
      <c r="O14" s="91">
        <f t="shared" si="9"/>
        <v>0</v>
      </c>
      <c r="P14" s="91">
        <f t="shared" si="9"/>
        <v>0</v>
      </c>
      <c r="Q14" s="91">
        <f t="shared" si="9"/>
        <v>0</v>
      </c>
      <c r="R14" s="91">
        <f t="shared" si="9"/>
        <v>0</v>
      </c>
      <c r="S14" s="91">
        <f t="shared" si="9"/>
        <v>0</v>
      </c>
      <c r="T14" s="91">
        <f t="shared" si="9"/>
        <v>0</v>
      </c>
      <c r="U14" s="91">
        <f t="shared" si="9"/>
        <v>0</v>
      </c>
      <c r="V14" s="91">
        <f t="shared" si="9"/>
        <v>0</v>
      </c>
      <c r="W14" s="91">
        <f t="shared" si="9"/>
        <v>0</v>
      </c>
      <c r="X14" s="92">
        <f t="shared" ref="X14" si="10">SUM(L14:W14)</f>
        <v>0</v>
      </c>
    </row>
    <row r="15" spans="2:24" ht="18.5" thickBot="1" x14ac:dyDescent="0.6">
      <c r="B15" s="153"/>
      <c r="C15" s="222"/>
      <c r="D15" s="223"/>
      <c r="E15" s="188"/>
      <c r="F15" s="188"/>
      <c r="G15" s="205"/>
      <c r="H15" s="205"/>
      <c r="I15" s="205"/>
      <c r="J15" s="221"/>
      <c r="K15" s="55" t="s">
        <v>17</v>
      </c>
      <c r="L15" s="93">
        <f>IFERROR((B15-L13),"")</f>
        <v>0</v>
      </c>
      <c r="M15" s="93">
        <f>IFERROR((L15-M13),"")</f>
        <v>0</v>
      </c>
      <c r="N15" s="93">
        <f t="shared" ref="N15:W15" si="11">IFERROR((M15-N13),"")</f>
        <v>0</v>
      </c>
      <c r="O15" s="93">
        <f t="shared" si="11"/>
        <v>0</v>
      </c>
      <c r="P15" s="93">
        <f t="shared" si="11"/>
        <v>0</v>
      </c>
      <c r="Q15" s="93">
        <f t="shared" si="11"/>
        <v>0</v>
      </c>
      <c r="R15" s="93">
        <f t="shared" si="11"/>
        <v>0</v>
      </c>
      <c r="S15" s="93">
        <f t="shared" si="11"/>
        <v>0</v>
      </c>
      <c r="T15" s="93">
        <f t="shared" si="11"/>
        <v>0</v>
      </c>
      <c r="U15" s="93">
        <f t="shared" si="11"/>
        <v>0</v>
      </c>
      <c r="V15" s="93">
        <f t="shared" si="11"/>
        <v>0</v>
      </c>
      <c r="W15" s="93">
        <f t="shared" si="11"/>
        <v>0</v>
      </c>
      <c r="X15" s="94">
        <f>W15</f>
        <v>0</v>
      </c>
    </row>
    <row r="16" spans="2:24" ht="18.5" thickTop="1" x14ac:dyDescent="0.55000000000000004">
      <c r="B16" s="236" t="s">
        <v>22</v>
      </c>
      <c r="C16" s="237"/>
      <c r="D16" s="237"/>
      <c r="E16" s="34"/>
      <c r="F16" s="34"/>
      <c r="G16" s="238">
        <f>B9+B12+B15</f>
        <v>0</v>
      </c>
      <c r="H16" s="238"/>
      <c r="I16" s="238"/>
      <c r="J16" s="35" t="s">
        <v>24</v>
      </c>
      <c r="K16" s="58" t="s">
        <v>13</v>
      </c>
      <c r="L16" s="99">
        <f>IFERROR((L7+L10+L13),0)</f>
        <v>0</v>
      </c>
      <c r="M16" s="99">
        <f t="shared" ref="M16:W18" si="12">IFERROR((M7+M10+M13),0)</f>
        <v>0</v>
      </c>
      <c r="N16" s="99">
        <f t="shared" si="12"/>
        <v>0</v>
      </c>
      <c r="O16" s="99">
        <f t="shared" si="12"/>
        <v>0</v>
      </c>
      <c r="P16" s="99">
        <f t="shared" si="12"/>
        <v>0</v>
      </c>
      <c r="Q16" s="99">
        <f t="shared" si="12"/>
        <v>0</v>
      </c>
      <c r="R16" s="99">
        <f t="shared" si="12"/>
        <v>0</v>
      </c>
      <c r="S16" s="99">
        <f t="shared" si="12"/>
        <v>0</v>
      </c>
      <c r="T16" s="99">
        <f t="shared" si="12"/>
        <v>0</v>
      </c>
      <c r="U16" s="99">
        <f t="shared" si="12"/>
        <v>0</v>
      </c>
      <c r="V16" s="99">
        <f t="shared" si="12"/>
        <v>0</v>
      </c>
      <c r="W16" s="99">
        <f t="shared" si="12"/>
        <v>0</v>
      </c>
      <c r="X16" s="100">
        <f>X7+X10+X13</f>
        <v>0</v>
      </c>
    </row>
    <row r="17" spans="2:24" x14ac:dyDescent="0.55000000000000004">
      <c r="B17" s="239" t="s">
        <v>26</v>
      </c>
      <c r="C17" s="240"/>
      <c r="D17" s="240"/>
      <c r="E17" s="19"/>
      <c r="F17" s="19"/>
      <c r="G17" s="241">
        <f>G16-X18</f>
        <v>0</v>
      </c>
      <c r="H17" s="242"/>
      <c r="I17" s="242"/>
      <c r="J17" s="4" t="s">
        <v>24</v>
      </c>
      <c r="K17" s="59" t="s">
        <v>15</v>
      </c>
      <c r="L17" s="101">
        <f>IFERROR((L8+L11+L14),0)</f>
        <v>0</v>
      </c>
      <c r="M17" s="101">
        <f t="shared" si="12"/>
        <v>0</v>
      </c>
      <c r="N17" s="101">
        <f t="shared" si="12"/>
        <v>0</v>
      </c>
      <c r="O17" s="101">
        <f t="shared" si="12"/>
        <v>0</v>
      </c>
      <c r="P17" s="101">
        <f t="shared" si="12"/>
        <v>0</v>
      </c>
      <c r="Q17" s="101">
        <f t="shared" si="12"/>
        <v>0</v>
      </c>
      <c r="R17" s="101">
        <f t="shared" si="12"/>
        <v>0</v>
      </c>
      <c r="S17" s="101">
        <f t="shared" si="12"/>
        <v>0</v>
      </c>
      <c r="T17" s="101">
        <f t="shared" si="12"/>
        <v>0</v>
      </c>
      <c r="U17" s="101">
        <f t="shared" si="12"/>
        <v>0</v>
      </c>
      <c r="V17" s="101">
        <f t="shared" si="12"/>
        <v>0</v>
      </c>
      <c r="W17" s="101">
        <f>IFERROR((W8+W11+W14),0)</f>
        <v>0</v>
      </c>
      <c r="X17" s="102">
        <f t="shared" ref="X17" si="13">X8+X11+X14</f>
        <v>0</v>
      </c>
    </row>
    <row r="18" spans="2:24" ht="18.5" thickBot="1" x14ac:dyDescent="0.6">
      <c r="B18" s="243" t="s">
        <v>30</v>
      </c>
      <c r="C18" s="244"/>
      <c r="D18" s="244"/>
      <c r="E18" s="36"/>
      <c r="F18" s="36"/>
      <c r="G18" s="245"/>
      <c r="H18" s="246"/>
      <c r="I18" s="246"/>
      <c r="J18" s="37"/>
      <c r="K18" s="60" t="s">
        <v>17</v>
      </c>
      <c r="L18" s="103">
        <f>IFERROR((L9+L12+L15),0)</f>
        <v>0</v>
      </c>
      <c r="M18" s="103">
        <f t="shared" si="12"/>
        <v>0</v>
      </c>
      <c r="N18" s="103">
        <f t="shared" si="12"/>
        <v>0</v>
      </c>
      <c r="O18" s="103">
        <f t="shared" si="12"/>
        <v>0</v>
      </c>
      <c r="P18" s="103">
        <f t="shared" si="12"/>
        <v>0</v>
      </c>
      <c r="Q18" s="103">
        <f t="shared" si="12"/>
        <v>0</v>
      </c>
      <c r="R18" s="103">
        <f t="shared" si="12"/>
        <v>0</v>
      </c>
      <c r="S18" s="103">
        <f t="shared" si="12"/>
        <v>0</v>
      </c>
      <c r="T18" s="103">
        <f t="shared" si="12"/>
        <v>0</v>
      </c>
      <c r="U18" s="103">
        <f t="shared" si="12"/>
        <v>0</v>
      </c>
      <c r="V18" s="103">
        <f t="shared" si="12"/>
        <v>0</v>
      </c>
      <c r="W18" s="103">
        <f t="shared" si="12"/>
        <v>0</v>
      </c>
      <c r="X18" s="104">
        <f t="shared" ref="X18" si="14">X12+X9+X15</f>
        <v>0</v>
      </c>
    </row>
    <row r="19" spans="2:24" ht="18.5" thickTop="1" x14ac:dyDescent="0.55000000000000004">
      <c r="B19" s="74"/>
      <c r="C19" s="232"/>
      <c r="D19" s="233"/>
      <c r="E19" s="189"/>
      <c r="F19" s="189">
        <f>IFERROR(ROUNDUP((B20/(C20-E19)),-3),0)</f>
        <v>0</v>
      </c>
      <c r="G19" s="203" t="s">
        <v>18</v>
      </c>
      <c r="H19" s="203"/>
      <c r="I19" s="203"/>
      <c r="J19" s="219"/>
      <c r="K19" s="57" t="s">
        <v>13</v>
      </c>
      <c r="L19" s="89">
        <f>IFERROR(IF(B21&lt;F19,B21,F19),0)</f>
        <v>0</v>
      </c>
      <c r="M19" s="89">
        <f>IFERROR(IF(L21&lt;$F$19,L21,$F$19),0)</f>
        <v>0</v>
      </c>
      <c r="N19" s="89">
        <f t="shared" ref="N19:W19" si="15">IFERROR(IF(M21&lt;$F$19,M21,$F$19),0)</f>
        <v>0</v>
      </c>
      <c r="O19" s="89">
        <f t="shared" si="15"/>
        <v>0</v>
      </c>
      <c r="P19" s="89">
        <f t="shared" si="15"/>
        <v>0</v>
      </c>
      <c r="Q19" s="89">
        <f t="shared" si="15"/>
        <v>0</v>
      </c>
      <c r="R19" s="89">
        <f t="shared" si="15"/>
        <v>0</v>
      </c>
      <c r="S19" s="89">
        <f t="shared" si="15"/>
        <v>0</v>
      </c>
      <c r="T19" s="89">
        <f t="shared" si="15"/>
        <v>0</v>
      </c>
      <c r="U19" s="89">
        <f t="shared" si="15"/>
        <v>0</v>
      </c>
      <c r="V19" s="89">
        <f t="shared" si="15"/>
        <v>0</v>
      </c>
      <c r="W19" s="89">
        <f t="shared" si="15"/>
        <v>0</v>
      </c>
      <c r="X19" s="90">
        <f>SUM(L19:W19)</f>
        <v>0</v>
      </c>
    </row>
    <row r="20" spans="2:24" x14ac:dyDescent="0.55000000000000004">
      <c r="B20" s="162"/>
      <c r="C20" s="155"/>
      <c r="D20" s="156" t="s">
        <v>46</v>
      </c>
      <c r="E20" s="190"/>
      <c r="F20" s="190"/>
      <c r="G20" s="204"/>
      <c r="H20" s="204"/>
      <c r="I20" s="204"/>
      <c r="J20" s="220"/>
      <c r="K20" s="54" t="s">
        <v>15</v>
      </c>
      <c r="L20" s="91">
        <f>ROUNDUP(B21*C21/12,-2)</f>
        <v>0</v>
      </c>
      <c r="M20" s="91">
        <f>IFERROR(ROUNDUP(L21*$C$21/12,-2),0)</f>
        <v>0</v>
      </c>
      <c r="N20" s="91">
        <f t="shared" ref="N20:W20" si="16">IFERROR(ROUNDUP(M21*$C$21/12,-2),0)</f>
        <v>0</v>
      </c>
      <c r="O20" s="91">
        <f t="shared" si="16"/>
        <v>0</v>
      </c>
      <c r="P20" s="91">
        <f t="shared" si="16"/>
        <v>0</v>
      </c>
      <c r="Q20" s="91">
        <f t="shared" si="16"/>
        <v>0</v>
      </c>
      <c r="R20" s="91">
        <f t="shared" si="16"/>
        <v>0</v>
      </c>
      <c r="S20" s="91">
        <f t="shared" si="16"/>
        <v>0</v>
      </c>
      <c r="T20" s="91">
        <f t="shared" si="16"/>
        <v>0</v>
      </c>
      <c r="U20" s="91">
        <f t="shared" si="16"/>
        <v>0</v>
      </c>
      <c r="V20" s="91">
        <f t="shared" si="16"/>
        <v>0</v>
      </c>
      <c r="W20" s="91">
        <f t="shared" si="16"/>
        <v>0</v>
      </c>
      <c r="X20" s="92">
        <f t="shared" ref="X20" si="17">SUM(L20:W20)</f>
        <v>0</v>
      </c>
    </row>
    <row r="21" spans="2:24" ht="18.5" thickBot="1" x14ac:dyDescent="0.6">
      <c r="B21" s="163"/>
      <c r="C21" s="234"/>
      <c r="D21" s="235"/>
      <c r="E21" s="191"/>
      <c r="F21" s="191"/>
      <c r="G21" s="205"/>
      <c r="H21" s="205"/>
      <c r="I21" s="205"/>
      <c r="J21" s="221"/>
      <c r="K21" s="55" t="s">
        <v>17</v>
      </c>
      <c r="L21" s="93">
        <f>IFERROR((B21-L19),0)</f>
        <v>0</v>
      </c>
      <c r="M21" s="93">
        <f>IFERROR((L21-M19),0)</f>
        <v>0</v>
      </c>
      <c r="N21" s="93">
        <f t="shared" ref="N21:W21" si="18">IFERROR((M21-N19),0)</f>
        <v>0</v>
      </c>
      <c r="O21" s="93">
        <f t="shared" si="18"/>
        <v>0</v>
      </c>
      <c r="P21" s="93">
        <f t="shared" si="18"/>
        <v>0</v>
      </c>
      <c r="Q21" s="93">
        <f t="shared" si="18"/>
        <v>0</v>
      </c>
      <c r="R21" s="93">
        <f t="shared" si="18"/>
        <v>0</v>
      </c>
      <c r="S21" s="93">
        <f t="shared" si="18"/>
        <v>0</v>
      </c>
      <c r="T21" s="93">
        <f t="shared" si="18"/>
        <v>0</v>
      </c>
      <c r="U21" s="93">
        <f t="shared" si="18"/>
        <v>0</v>
      </c>
      <c r="V21" s="93">
        <f t="shared" si="18"/>
        <v>0</v>
      </c>
      <c r="W21" s="93">
        <f t="shared" si="18"/>
        <v>0</v>
      </c>
      <c r="X21" s="94">
        <f>W21</f>
        <v>0</v>
      </c>
    </row>
    <row r="22" spans="2:24" x14ac:dyDescent="0.55000000000000004">
      <c r="B22" s="83"/>
      <c r="C22" s="248"/>
      <c r="D22" s="249"/>
      <c r="E22" s="192"/>
      <c r="F22" s="192">
        <f>IFERROR(ROUNDUP((B23/(C23-E22)),-3),0)</f>
        <v>0</v>
      </c>
      <c r="G22" s="226" t="s">
        <v>18</v>
      </c>
      <c r="H22" s="226"/>
      <c r="I22" s="226"/>
      <c r="J22" s="228"/>
      <c r="K22" s="84" t="s">
        <v>13</v>
      </c>
      <c r="L22" s="95">
        <f>IFERROR(IF(B24&lt;F22,B24,F22),0)</f>
        <v>0</v>
      </c>
      <c r="M22" s="95">
        <f>IFERROR(IF(L24&lt;$F$22,L24,$F$22),0)</f>
        <v>0</v>
      </c>
      <c r="N22" s="95">
        <f t="shared" ref="N22:W22" si="19">IFERROR(IF(M24&lt;$F$22,M24,$F$22),0)</f>
        <v>0</v>
      </c>
      <c r="O22" s="95">
        <f t="shared" si="19"/>
        <v>0</v>
      </c>
      <c r="P22" s="95">
        <f t="shared" si="19"/>
        <v>0</v>
      </c>
      <c r="Q22" s="95">
        <f t="shared" si="19"/>
        <v>0</v>
      </c>
      <c r="R22" s="95">
        <f t="shared" si="19"/>
        <v>0</v>
      </c>
      <c r="S22" s="95">
        <f t="shared" si="19"/>
        <v>0</v>
      </c>
      <c r="T22" s="95">
        <f t="shared" si="19"/>
        <v>0</v>
      </c>
      <c r="U22" s="95">
        <f t="shared" si="19"/>
        <v>0</v>
      </c>
      <c r="V22" s="95">
        <f t="shared" si="19"/>
        <v>0</v>
      </c>
      <c r="W22" s="95">
        <f t="shared" si="19"/>
        <v>0</v>
      </c>
      <c r="X22" s="96">
        <f>IFERROR(SUM(L22:W22),"")</f>
        <v>0</v>
      </c>
    </row>
    <row r="23" spans="2:24" x14ac:dyDescent="0.55000000000000004">
      <c r="B23" s="162"/>
      <c r="C23" s="157"/>
      <c r="D23" s="156" t="s">
        <v>46</v>
      </c>
      <c r="E23" s="190"/>
      <c r="F23" s="190"/>
      <c r="G23" s="204"/>
      <c r="H23" s="204"/>
      <c r="I23" s="204"/>
      <c r="J23" s="220"/>
      <c r="K23" s="54" t="s">
        <v>15</v>
      </c>
      <c r="L23" s="91">
        <f>ROUNDUP(B24*C24/12,-2)</f>
        <v>0</v>
      </c>
      <c r="M23" s="91">
        <f>IFERROR(ROUNDUP(L24*$C$24/12,-2),"")</f>
        <v>0</v>
      </c>
      <c r="N23" s="91">
        <f t="shared" ref="N23:W23" si="20">IFERROR(ROUNDUP(M24*$C$24/12,-2),"")</f>
        <v>0</v>
      </c>
      <c r="O23" s="91">
        <f t="shared" si="20"/>
        <v>0</v>
      </c>
      <c r="P23" s="91">
        <f t="shared" si="20"/>
        <v>0</v>
      </c>
      <c r="Q23" s="91">
        <f t="shared" si="20"/>
        <v>0</v>
      </c>
      <c r="R23" s="91">
        <f t="shared" si="20"/>
        <v>0</v>
      </c>
      <c r="S23" s="91">
        <f t="shared" si="20"/>
        <v>0</v>
      </c>
      <c r="T23" s="91">
        <f t="shared" si="20"/>
        <v>0</v>
      </c>
      <c r="U23" s="91">
        <f t="shared" si="20"/>
        <v>0</v>
      </c>
      <c r="V23" s="91">
        <f t="shared" si="20"/>
        <v>0</v>
      </c>
      <c r="W23" s="91">
        <f t="shared" si="20"/>
        <v>0</v>
      </c>
      <c r="X23" s="92">
        <f t="shared" ref="X23" si="21">SUM(L23:W23)</f>
        <v>0</v>
      </c>
    </row>
    <row r="24" spans="2:24" ht="18.5" thickBot="1" x14ac:dyDescent="0.6">
      <c r="B24" s="164"/>
      <c r="C24" s="250"/>
      <c r="D24" s="251"/>
      <c r="E24" s="191"/>
      <c r="F24" s="191"/>
      <c r="G24" s="227"/>
      <c r="H24" s="227"/>
      <c r="I24" s="227"/>
      <c r="J24" s="229"/>
      <c r="K24" s="56" t="s">
        <v>17</v>
      </c>
      <c r="L24" s="97">
        <f>IFERROR((B24-L22),"")</f>
        <v>0</v>
      </c>
      <c r="M24" s="97">
        <f>IFERROR((L24-M22),"")</f>
        <v>0</v>
      </c>
      <c r="N24" s="97">
        <f t="shared" ref="N24:W24" si="22">IFERROR((M24-N22),"")</f>
        <v>0</v>
      </c>
      <c r="O24" s="97">
        <f t="shared" si="22"/>
        <v>0</v>
      </c>
      <c r="P24" s="97">
        <f t="shared" si="22"/>
        <v>0</v>
      </c>
      <c r="Q24" s="97">
        <f t="shared" si="22"/>
        <v>0</v>
      </c>
      <c r="R24" s="97">
        <f t="shared" si="22"/>
        <v>0</v>
      </c>
      <c r="S24" s="97">
        <f t="shared" si="22"/>
        <v>0</v>
      </c>
      <c r="T24" s="97">
        <f t="shared" si="22"/>
        <v>0</v>
      </c>
      <c r="U24" s="97">
        <f t="shared" si="22"/>
        <v>0</v>
      </c>
      <c r="V24" s="97">
        <f t="shared" si="22"/>
        <v>0</v>
      </c>
      <c r="W24" s="97">
        <f t="shared" si="22"/>
        <v>0</v>
      </c>
      <c r="X24" s="98">
        <f>W24</f>
        <v>0</v>
      </c>
    </row>
    <row r="25" spans="2:24" x14ac:dyDescent="0.55000000000000004">
      <c r="B25" s="74"/>
      <c r="C25" s="274"/>
      <c r="D25" s="233"/>
      <c r="E25" s="192"/>
      <c r="F25" s="192">
        <f>IFERROR(ROUNDUP((B26/(C26-E25)),-3),0)</f>
        <v>0</v>
      </c>
      <c r="G25" s="203" t="s">
        <v>18</v>
      </c>
      <c r="H25" s="203"/>
      <c r="I25" s="203"/>
      <c r="J25" s="219"/>
      <c r="K25" s="57" t="s">
        <v>13</v>
      </c>
      <c r="L25" s="95">
        <f>IFERROR(IF(B27&lt;F25,B27,F25),0)</f>
        <v>0</v>
      </c>
      <c r="M25" s="95">
        <f>IFERROR(IF(L27&lt;$F$25,L27,$F$25),0)</f>
        <v>0</v>
      </c>
      <c r="N25" s="95">
        <f t="shared" ref="N25:W25" si="23">IFERROR(IF(M27&lt;$F$25,M27,$F$25),0)</f>
        <v>0</v>
      </c>
      <c r="O25" s="95">
        <f t="shared" si="23"/>
        <v>0</v>
      </c>
      <c r="P25" s="95">
        <f t="shared" si="23"/>
        <v>0</v>
      </c>
      <c r="Q25" s="95">
        <f t="shared" si="23"/>
        <v>0</v>
      </c>
      <c r="R25" s="95">
        <f t="shared" si="23"/>
        <v>0</v>
      </c>
      <c r="S25" s="95">
        <f t="shared" si="23"/>
        <v>0</v>
      </c>
      <c r="T25" s="95">
        <f t="shared" si="23"/>
        <v>0</v>
      </c>
      <c r="U25" s="95">
        <f t="shared" si="23"/>
        <v>0</v>
      </c>
      <c r="V25" s="95">
        <f t="shared" si="23"/>
        <v>0</v>
      </c>
      <c r="W25" s="95">
        <f t="shared" si="23"/>
        <v>0</v>
      </c>
      <c r="X25" s="90">
        <f>SUM(L25:W25)</f>
        <v>0</v>
      </c>
    </row>
    <row r="26" spans="2:24" x14ac:dyDescent="0.55000000000000004">
      <c r="B26" s="162"/>
      <c r="C26" s="157"/>
      <c r="D26" s="156" t="s">
        <v>46</v>
      </c>
      <c r="E26" s="190"/>
      <c r="F26" s="190"/>
      <c r="G26" s="204"/>
      <c r="H26" s="204"/>
      <c r="I26" s="204"/>
      <c r="J26" s="220"/>
      <c r="K26" s="54" t="s">
        <v>15</v>
      </c>
      <c r="L26" s="91">
        <f>ROUNDUP(B27*C27/12,-2)</f>
        <v>0</v>
      </c>
      <c r="M26" s="91">
        <f>IFERROR(ROUNDUP(L27*$C$27/12,-2),"")</f>
        <v>0</v>
      </c>
      <c r="N26" s="91">
        <f t="shared" ref="N26:W26" si="24">IFERROR(ROUNDUP(M27*$C$27/12,-2),"")</f>
        <v>0</v>
      </c>
      <c r="O26" s="91">
        <f t="shared" si="24"/>
        <v>0</v>
      </c>
      <c r="P26" s="91">
        <f t="shared" si="24"/>
        <v>0</v>
      </c>
      <c r="Q26" s="91">
        <f t="shared" si="24"/>
        <v>0</v>
      </c>
      <c r="R26" s="91">
        <f t="shared" si="24"/>
        <v>0</v>
      </c>
      <c r="S26" s="91">
        <f t="shared" si="24"/>
        <v>0</v>
      </c>
      <c r="T26" s="91">
        <f t="shared" si="24"/>
        <v>0</v>
      </c>
      <c r="U26" s="91">
        <f t="shared" si="24"/>
        <v>0</v>
      </c>
      <c r="V26" s="91">
        <f t="shared" si="24"/>
        <v>0</v>
      </c>
      <c r="W26" s="91">
        <f t="shared" si="24"/>
        <v>0</v>
      </c>
      <c r="X26" s="92">
        <f t="shared" ref="X26" si="25">SUM(L26:W26)</f>
        <v>0</v>
      </c>
    </row>
    <row r="27" spans="2:24" ht="18.5" thickBot="1" x14ac:dyDescent="0.6">
      <c r="B27" s="163"/>
      <c r="C27" s="247"/>
      <c r="D27" s="235"/>
      <c r="E27" s="193"/>
      <c r="F27" s="193"/>
      <c r="G27" s="205"/>
      <c r="H27" s="205"/>
      <c r="I27" s="205"/>
      <c r="J27" s="221"/>
      <c r="K27" s="55" t="s">
        <v>17</v>
      </c>
      <c r="L27" s="93">
        <f>IFERROR((B27-L25),"")</f>
        <v>0</v>
      </c>
      <c r="M27" s="93">
        <f>IFERROR((L27-M25),"")</f>
        <v>0</v>
      </c>
      <c r="N27" s="93">
        <f t="shared" ref="N27:W27" si="26">IFERROR((M27-N25),"")</f>
        <v>0</v>
      </c>
      <c r="O27" s="93">
        <f t="shared" si="26"/>
        <v>0</v>
      </c>
      <c r="P27" s="93">
        <f t="shared" si="26"/>
        <v>0</v>
      </c>
      <c r="Q27" s="93">
        <f t="shared" si="26"/>
        <v>0</v>
      </c>
      <c r="R27" s="93">
        <f t="shared" si="26"/>
        <v>0</v>
      </c>
      <c r="S27" s="93">
        <f t="shared" si="26"/>
        <v>0</v>
      </c>
      <c r="T27" s="93">
        <f t="shared" si="26"/>
        <v>0</v>
      </c>
      <c r="U27" s="93">
        <f t="shared" si="26"/>
        <v>0</v>
      </c>
      <c r="V27" s="93">
        <f t="shared" si="26"/>
        <v>0</v>
      </c>
      <c r="W27" s="93">
        <f t="shared" si="26"/>
        <v>0</v>
      </c>
      <c r="X27" s="94">
        <f>W27</f>
        <v>0</v>
      </c>
    </row>
    <row r="28" spans="2:24" ht="18.5" thickTop="1" x14ac:dyDescent="0.55000000000000004">
      <c r="B28" s="265" t="s">
        <v>21</v>
      </c>
      <c r="C28" s="266"/>
      <c r="D28" s="266"/>
      <c r="E28" s="39"/>
      <c r="F28" s="39"/>
      <c r="G28" s="267">
        <f>B21+B24+B27</f>
        <v>0</v>
      </c>
      <c r="H28" s="267"/>
      <c r="I28" s="267"/>
      <c r="J28" s="40" t="s">
        <v>23</v>
      </c>
      <c r="K28" s="61" t="s">
        <v>13</v>
      </c>
      <c r="L28" s="105">
        <f>IFERROR((L19+L22+L25),0)</f>
        <v>0</v>
      </c>
      <c r="M28" s="105">
        <f t="shared" ref="M28:W28" si="27">IFERROR((M19+M22+M25),0)</f>
        <v>0</v>
      </c>
      <c r="N28" s="105">
        <f t="shared" si="27"/>
        <v>0</v>
      </c>
      <c r="O28" s="105">
        <f t="shared" si="27"/>
        <v>0</v>
      </c>
      <c r="P28" s="105">
        <f t="shared" si="27"/>
        <v>0</v>
      </c>
      <c r="Q28" s="105">
        <f t="shared" si="27"/>
        <v>0</v>
      </c>
      <c r="R28" s="105">
        <f t="shared" si="27"/>
        <v>0</v>
      </c>
      <c r="S28" s="105">
        <f t="shared" si="27"/>
        <v>0</v>
      </c>
      <c r="T28" s="105">
        <f t="shared" si="27"/>
        <v>0</v>
      </c>
      <c r="U28" s="105">
        <f t="shared" si="27"/>
        <v>0</v>
      </c>
      <c r="V28" s="105">
        <f t="shared" si="27"/>
        <v>0</v>
      </c>
      <c r="W28" s="105">
        <f t="shared" si="27"/>
        <v>0</v>
      </c>
      <c r="X28" s="106">
        <f>X19+X22+X25</f>
        <v>0</v>
      </c>
    </row>
    <row r="29" spans="2:24" x14ac:dyDescent="0.55000000000000004">
      <c r="B29" s="268" t="s">
        <v>25</v>
      </c>
      <c r="C29" s="269"/>
      <c r="D29" s="269"/>
      <c r="E29" s="20"/>
      <c r="F29" s="20"/>
      <c r="G29" s="270">
        <f>G28-X30</f>
        <v>0</v>
      </c>
      <c r="H29" s="270"/>
      <c r="I29" s="270"/>
      <c r="J29" s="5" t="s">
        <v>23</v>
      </c>
      <c r="K29" s="62" t="s">
        <v>15</v>
      </c>
      <c r="L29" s="107">
        <f>IFERROR((L20+L23+L26),0)</f>
        <v>0</v>
      </c>
      <c r="M29" s="107">
        <f t="shared" ref="M29:V29" si="28">IFERROR((M20+M23+M26),0)</f>
        <v>0</v>
      </c>
      <c r="N29" s="107">
        <f t="shared" si="28"/>
        <v>0</v>
      </c>
      <c r="O29" s="107">
        <f t="shared" si="28"/>
        <v>0</v>
      </c>
      <c r="P29" s="107">
        <f t="shared" si="28"/>
        <v>0</v>
      </c>
      <c r="Q29" s="107">
        <f t="shared" si="28"/>
        <v>0</v>
      </c>
      <c r="R29" s="107">
        <f t="shared" si="28"/>
        <v>0</v>
      </c>
      <c r="S29" s="107">
        <f t="shared" si="28"/>
        <v>0</v>
      </c>
      <c r="T29" s="107">
        <f t="shared" si="28"/>
        <v>0</v>
      </c>
      <c r="U29" s="107">
        <f t="shared" si="28"/>
        <v>0</v>
      </c>
      <c r="V29" s="107">
        <f t="shared" si="28"/>
        <v>0</v>
      </c>
      <c r="W29" s="107">
        <f>IFERROR((W20+W23+W26),0)</f>
        <v>0</v>
      </c>
      <c r="X29" s="108">
        <f t="shared" ref="X29" si="29">X20+X23+X26</f>
        <v>0</v>
      </c>
    </row>
    <row r="30" spans="2:24" ht="18.5" thickBot="1" x14ac:dyDescent="0.6">
      <c r="B30" s="271" t="s">
        <v>29</v>
      </c>
      <c r="C30" s="272"/>
      <c r="D30" s="272"/>
      <c r="E30" s="41"/>
      <c r="F30" s="41"/>
      <c r="G30" s="273"/>
      <c r="H30" s="273"/>
      <c r="I30" s="273"/>
      <c r="J30" s="42"/>
      <c r="K30" s="63" t="s">
        <v>17</v>
      </c>
      <c r="L30" s="109">
        <f>IFERROR((L21+L24+L27),0)</f>
        <v>0</v>
      </c>
      <c r="M30" s="109">
        <f t="shared" ref="M30:W30" si="30">IFERROR((M21+M24+M27),0)</f>
        <v>0</v>
      </c>
      <c r="N30" s="109">
        <f t="shared" si="30"/>
        <v>0</v>
      </c>
      <c r="O30" s="109">
        <f t="shared" si="30"/>
        <v>0</v>
      </c>
      <c r="P30" s="109">
        <f t="shared" si="30"/>
        <v>0</v>
      </c>
      <c r="Q30" s="109">
        <f t="shared" si="30"/>
        <v>0</v>
      </c>
      <c r="R30" s="109">
        <f t="shared" si="30"/>
        <v>0</v>
      </c>
      <c r="S30" s="109">
        <f t="shared" si="30"/>
        <v>0</v>
      </c>
      <c r="T30" s="109">
        <f t="shared" si="30"/>
        <v>0</v>
      </c>
      <c r="U30" s="109">
        <f t="shared" si="30"/>
        <v>0</v>
      </c>
      <c r="V30" s="109">
        <f t="shared" si="30"/>
        <v>0</v>
      </c>
      <c r="W30" s="109">
        <f t="shared" si="30"/>
        <v>0</v>
      </c>
      <c r="X30" s="110">
        <f t="shared" ref="X30" si="31">X24+X21+X27</f>
        <v>0</v>
      </c>
    </row>
    <row r="31" spans="2:24" ht="18.5" thickTop="1" x14ac:dyDescent="0.55000000000000004">
      <c r="B31" s="75"/>
      <c r="C31" s="261"/>
      <c r="D31" s="262"/>
      <c r="E31" s="173"/>
      <c r="F31" s="173">
        <f>IFERROR(ROUNDUP((B32/(C32-E31)),-3),0)</f>
        <v>0</v>
      </c>
      <c r="G31" s="203" t="s">
        <v>18</v>
      </c>
      <c r="H31" s="203"/>
      <c r="I31" s="203"/>
      <c r="J31" s="219"/>
      <c r="K31" s="57" t="s">
        <v>13</v>
      </c>
      <c r="L31" s="89">
        <f>IFERROR(IF(B33&lt;F31,B33,F31),0)</f>
        <v>0</v>
      </c>
      <c r="M31" s="89">
        <f>IFERROR(IF(L33&lt;$F$31,L33,$F$31),0)</f>
        <v>0</v>
      </c>
      <c r="N31" s="89">
        <f t="shared" ref="N31:W31" si="32">IFERROR(IF(M33&lt;$F$31,M33,$F$31),0)</f>
        <v>0</v>
      </c>
      <c r="O31" s="89">
        <f t="shared" si="32"/>
        <v>0</v>
      </c>
      <c r="P31" s="89">
        <f t="shared" si="32"/>
        <v>0</v>
      </c>
      <c r="Q31" s="89">
        <f t="shared" si="32"/>
        <v>0</v>
      </c>
      <c r="R31" s="89">
        <f t="shared" si="32"/>
        <v>0</v>
      </c>
      <c r="S31" s="89">
        <f t="shared" si="32"/>
        <v>0</v>
      </c>
      <c r="T31" s="89">
        <f t="shared" si="32"/>
        <v>0</v>
      </c>
      <c r="U31" s="89">
        <f t="shared" si="32"/>
        <v>0</v>
      </c>
      <c r="V31" s="89">
        <f t="shared" si="32"/>
        <v>0</v>
      </c>
      <c r="W31" s="89">
        <f t="shared" si="32"/>
        <v>0</v>
      </c>
      <c r="X31" s="90">
        <f>SUM(L31:W31)</f>
        <v>0</v>
      </c>
    </row>
    <row r="32" spans="2:24" x14ac:dyDescent="0.55000000000000004">
      <c r="B32" s="165"/>
      <c r="C32" s="158"/>
      <c r="D32" s="159" t="s">
        <v>46</v>
      </c>
      <c r="E32" s="174"/>
      <c r="F32" s="174"/>
      <c r="G32" s="204"/>
      <c r="H32" s="204"/>
      <c r="I32" s="204"/>
      <c r="J32" s="220"/>
      <c r="K32" s="54" t="s">
        <v>15</v>
      </c>
      <c r="L32" s="91">
        <f>ROUNDUP(B33*C33/12,-2)</f>
        <v>0</v>
      </c>
      <c r="M32" s="91">
        <f>IFERROR(ROUNDUP(L33*$C$33/12,-2),0)</f>
        <v>0</v>
      </c>
      <c r="N32" s="91">
        <f t="shared" ref="N32:W32" si="33">IFERROR(ROUNDUP(M33*$C$33/12,-2),0)</f>
        <v>0</v>
      </c>
      <c r="O32" s="91">
        <f t="shared" si="33"/>
        <v>0</v>
      </c>
      <c r="P32" s="91">
        <f t="shared" si="33"/>
        <v>0</v>
      </c>
      <c r="Q32" s="91">
        <f t="shared" si="33"/>
        <v>0</v>
      </c>
      <c r="R32" s="91">
        <f t="shared" si="33"/>
        <v>0</v>
      </c>
      <c r="S32" s="91">
        <f t="shared" si="33"/>
        <v>0</v>
      </c>
      <c r="T32" s="91">
        <f t="shared" si="33"/>
        <v>0</v>
      </c>
      <c r="U32" s="91">
        <f t="shared" si="33"/>
        <v>0</v>
      </c>
      <c r="V32" s="91">
        <f t="shared" si="33"/>
        <v>0</v>
      </c>
      <c r="W32" s="91">
        <f t="shared" si="33"/>
        <v>0</v>
      </c>
      <c r="X32" s="92">
        <f>SUM(L32:W32)</f>
        <v>0</v>
      </c>
    </row>
    <row r="33" spans="2:24" ht="18.5" thickBot="1" x14ac:dyDescent="0.6">
      <c r="B33" s="166"/>
      <c r="C33" s="263"/>
      <c r="D33" s="264"/>
      <c r="E33" s="175"/>
      <c r="F33" s="175"/>
      <c r="G33" s="205"/>
      <c r="H33" s="205"/>
      <c r="I33" s="205"/>
      <c r="J33" s="221"/>
      <c r="K33" s="55" t="s">
        <v>17</v>
      </c>
      <c r="L33" s="93">
        <f>IFERROR((B33-L31),0)</f>
        <v>0</v>
      </c>
      <c r="M33" s="93">
        <f>IFERROR((L33-M31),0)</f>
        <v>0</v>
      </c>
      <c r="N33" s="93">
        <f t="shared" ref="N33:W33" si="34">IFERROR((M33-N31),0)</f>
        <v>0</v>
      </c>
      <c r="O33" s="93">
        <f t="shared" si="34"/>
        <v>0</v>
      </c>
      <c r="P33" s="93">
        <f t="shared" si="34"/>
        <v>0</v>
      </c>
      <c r="Q33" s="93">
        <f t="shared" si="34"/>
        <v>0</v>
      </c>
      <c r="R33" s="93">
        <f t="shared" si="34"/>
        <v>0</v>
      </c>
      <c r="S33" s="93">
        <f t="shared" si="34"/>
        <v>0</v>
      </c>
      <c r="T33" s="93">
        <f t="shared" si="34"/>
        <v>0</v>
      </c>
      <c r="U33" s="93">
        <f t="shared" si="34"/>
        <v>0</v>
      </c>
      <c r="V33" s="93">
        <f t="shared" si="34"/>
        <v>0</v>
      </c>
      <c r="W33" s="93">
        <f t="shared" si="34"/>
        <v>0</v>
      </c>
      <c r="X33" s="94">
        <f>W33</f>
        <v>0</v>
      </c>
    </row>
    <row r="34" spans="2:24" x14ac:dyDescent="0.55000000000000004">
      <c r="B34" s="86"/>
      <c r="C34" s="252"/>
      <c r="D34" s="253"/>
      <c r="E34" s="176"/>
      <c r="F34" s="176">
        <f>IFERROR(ROUNDUP((B35/(C35-E34)),-3),0)</f>
        <v>0</v>
      </c>
      <c r="G34" s="226" t="s">
        <v>18</v>
      </c>
      <c r="H34" s="226"/>
      <c r="I34" s="226"/>
      <c r="J34" s="228"/>
      <c r="K34" s="84" t="s">
        <v>13</v>
      </c>
      <c r="L34" s="95">
        <f>IFERROR(IF(B36&lt;F34,B36,F34),0)</f>
        <v>0</v>
      </c>
      <c r="M34" s="95">
        <f>IFERROR(IF(L36&lt;$F$34,L36,$F$34),0)</f>
        <v>0</v>
      </c>
      <c r="N34" s="95">
        <f t="shared" ref="N34:W34" si="35">IFERROR(IF(M36&lt;$F$34,M36,$F$34),0)</f>
        <v>0</v>
      </c>
      <c r="O34" s="95">
        <f t="shared" si="35"/>
        <v>0</v>
      </c>
      <c r="P34" s="95">
        <f t="shared" si="35"/>
        <v>0</v>
      </c>
      <c r="Q34" s="95">
        <f t="shared" si="35"/>
        <v>0</v>
      </c>
      <c r="R34" s="95">
        <f t="shared" si="35"/>
        <v>0</v>
      </c>
      <c r="S34" s="95">
        <f t="shared" si="35"/>
        <v>0</v>
      </c>
      <c r="T34" s="95">
        <f t="shared" si="35"/>
        <v>0</v>
      </c>
      <c r="U34" s="95">
        <f t="shared" si="35"/>
        <v>0</v>
      </c>
      <c r="V34" s="95">
        <f t="shared" si="35"/>
        <v>0</v>
      </c>
      <c r="W34" s="95">
        <f t="shared" si="35"/>
        <v>0</v>
      </c>
      <c r="X34" s="96">
        <f>IFERROR(SUM(L34:W34),"")</f>
        <v>0</v>
      </c>
    </row>
    <row r="35" spans="2:24" x14ac:dyDescent="0.55000000000000004">
      <c r="B35" s="165"/>
      <c r="C35" s="158"/>
      <c r="D35" s="159" t="s">
        <v>46</v>
      </c>
      <c r="E35" s="174"/>
      <c r="F35" s="174"/>
      <c r="G35" s="204"/>
      <c r="H35" s="204"/>
      <c r="I35" s="204"/>
      <c r="J35" s="220"/>
      <c r="K35" s="54" t="s">
        <v>15</v>
      </c>
      <c r="L35" s="91">
        <f>ROUNDUP(B36*C36/12,-2)</f>
        <v>0</v>
      </c>
      <c r="M35" s="91">
        <f>IFERROR(ROUNDUP(L36*$C$36/12,-2),"")</f>
        <v>0</v>
      </c>
      <c r="N35" s="91">
        <f t="shared" ref="N35:W35" si="36">IFERROR(ROUNDUP(M36*$C$36/12,-2),"")</f>
        <v>0</v>
      </c>
      <c r="O35" s="91">
        <f t="shared" si="36"/>
        <v>0</v>
      </c>
      <c r="P35" s="91">
        <f t="shared" si="36"/>
        <v>0</v>
      </c>
      <c r="Q35" s="91">
        <f t="shared" si="36"/>
        <v>0</v>
      </c>
      <c r="R35" s="91">
        <f t="shared" si="36"/>
        <v>0</v>
      </c>
      <c r="S35" s="91">
        <f t="shared" si="36"/>
        <v>0</v>
      </c>
      <c r="T35" s="91">
        <f t="shared" si="36"/>
        <v>0</v>
      </c>
      <c r="U35" s="91">
        <f t="shared" si="36"/>
        <v>0</v>
      </c>
      <c r="V35" s="91">
        <f t="shared" si="36"/>
        <v>0</v>
      </c>
      <c r="W35" s="91">
        <f t="shared" si="36"/>
        <v>0</v>
      </c>
      <c r="X35" s="92">
        <f t="shared" ref="X35" si="37">SUM(L35:W35)</f>
        <v>0</v>
      </c>
    </row>
    <row r="36" spans="2:24" ht="18.5" thickBot="1" x14ac:dyDescent="0.6">
      <c r="B36" s="167"/>
      <c r="C36" s="256"/>
      <c r="D36" s="257"/>
      <c r="E36" s="177"/>
      <c r="F36" s="177"/>
      <c r="G36" s="254"/>
      <c r="H36" s="254"/>
      <c r="I36" s="254"/>
      <c r="J36" s="255"/>
      <c r="K36" s="88" t="s">
        <v>17</v>
      </c>
      <c r="L36" s="111">
        <f>IFERROR((B36-L34),"")</f>
        <v>0</v>
      </c>
      <c r="M36" s="111">
        <f>IFERROR((L36-M34),"")</f>
        <v>0</v>
      </c>
      <c r="N36" s="111">
        <f t="shared" ref="N36:W36" si="38">IFERROR((M36-N34),"")</f>
        <v>0</v>
      </c>
      <c r="O36" s="111">
        <f t="shared" si="38"/>
        <v>0</v>
      </c>
      <c r="P36" s="111">
        <f t="shared" si="38"/>
        <v>0</v>
      </c>
      <c r="Q36" s="111">
        <f t="shared" si="38"/>
        <v>0</v>
      </c>
      <c r="R36" s="111">
        <f t="shared" si="38"/>
        <v>0</v>
      </c>
      <c r="S36" s="111">
        <f t="shared" si="38"/>
        <v>0</v>
      </c>
      <c r="T36" s="111">
        <f t="shared" si="38"/>
        <v>0</v>
      </c>
      <c r="U36" s="111">
        <f t="shared" si="38"/>
        <v>0</v>
      </c>
      <c r="V36" s="111">
        <f t="shared" si="38"/>
        <v>0</v>
      </c>
      <c r="W36" s="111">
        <f t="shared" si="38"/>
        <v>0</v>
      </c>
      <c r="X36" s="112">
        <f>W36</f>
        <v>0</v>
      </c>
    </row>
    <row r="37" spans="2:24" ht="18.5" thickTop="1" x14ac:dyDescent="0.55000000000000004">
      <c r="B37" s="281" t="s">
        <v>21</v>
      </c>
      <c r="C37" s="282"/>
      <c r="D37" s="282"/>
      <c r="E37" s="44"/>
      <c r="F37" s="44"/>
      <c r="G37" s="283">
        <f>B33+B36</f>
        <v>0</v>
      </c>
      <c r="H37" s="283"/>
      <c r="I37" s="283"/>
      <c r="J37" s="45" t="s">
        <v>23</v>
      </c>
      <c r="K37" s="64" t="s">
        <v>13</v>
      </c>
      <c r="L37" s="113">
        <f>IFERROR((L31+L34),0)</f>
        <v>0</v>
      </c>
      <c r="M37" s="113">
        <f t="shared" ref="M37:W37" si="39">IFERROR((M31+M34),0)</f>
        <v>0</v>
      </c>
      <c r="N37" s="113">
        <f t="shared" si="39"/>
        <v>0</v>
      </c>
      <c r="O37" s="113">
        <f t="shared" si="39"/>
        <v>0</v>
      </c>
      <c r="P37" s="113">
        <f t="shared" si="39"/>
        <v>0</v>
      </c>
      <c r="Q37" s="113">
        <f t="shared" si="39"/>
        <v>0</v>
      </c>
      <c r="R37" s="113">
        <f t="shared" si="39"/>
        <v>0</v>
      </c>
      <c r="S37" s="113">
        <f t="shared" si="39"/>
        <v>0</v>
      </c>
      <c r="T37" s="113">
        <f t="shared" si="39"/>
        <v>0</v>
      </c>
      <c r="U37" s="113">
        <f t="shared" si="39"/>
        <v>0</v>
      </c>
      <c r="V37" s="113">
        <f t="shared" si="39"/>
        <v>0</v>
      </c>
      <c r="W37" s="113">
        <f t="shared" si="39"/>
        <v>0</v>
      </c>
      <c r="X37" s="114">
        <f>SUM(L37:W37)</f>
        <v>0</v>
      </c>
    </row>
    <row r="38" spans="2:24" x14ac:dyDescent="0.55000000000000004">
      <c r="B38" s="284" t="s">
        <v>25</v>
      </c>
      <c r="C38" s="285"/>
      <c r="D38" s="285"/>
      <c r="E38" s="21"/>
      <c r="F38" s="21"/>
      <c r="G38" s="286">
        <f>G37-X39</f>
        <v>0</v>
      </c>
      <c r="H38" s="286"/>
      <c r="I38" s="286"/>
      <c r="J38" s="6" t="s">
        <v>23</v>
      </c>
      <c r="K38" s="65" t="s">
        <v>15</v>
      </c>
      <c r="L38" s="115">
        <f>IFERROR((L32+L35),0)</f>
        <v>0</v>
      </c>
      <c r="M38" s="115">
        <f t="shared" ref="M38:W38" si="40">IFERROR((M32+M35),0)</f>
        <v>0</v>
      </c>
      <c r="N38" s="115">
        <f t="shared" si="40"/>
        <v>0</v>
      </c>
      <c r="O38" s="115">
        <f t="shared" si="40"/>
        <v>0</v>
      </c>
      <c r="P38" s="115">
        <f t="shared" si="40"/>
        <v>0</v>
      </c>
      <c r="Q38" s="115">
        <f t="shared" si="40"/>
        <v>0</v>
      </c>
      <c r="R38" s="115">
        <f t="shared" si="40"/>
        <v>0</v>
      </c>
      <c r="S38" s="115">
        <f t="shared" si="40"/>
        <v>0</v>
      </c>
      <c r="T38" s="115">
        <f t="shared" si="40"/>
        <v>0</v>
      </c>
      <c r="U38" s="115">
        <f t="shared" si="40"/>
        <v>0</v>
      </c>
      <c r="V38" s="115">
        <f t="shared" si="40"/>
        <v>0</v>
      </c>
      <c r="W38" s="115">
        <f t="shared" si="40"/>
        <v>0</v>
      </c>
      <c r="X38" s="116">
        <f t="shared" ref="X38:X39" si="41">SUM(L38:W38)</f>
        <v>0</v>
      </c>
    </row>
    <row r="39" spans="2:24" ht="18.5" thickBot="1" x14ac:dyDescent="0.6">
      <c r="B39" s="287" t="s">
        <v>29</v>
      </c>
      <c r="C39" s="288"/>
      <c r="D39" s="288"/>
      <c r="E39" s="46"/>
      <c r="F39" s="46"/>
      <c r="G39" s="289"/>
      <c r="H39" s="289"/>
      <c r="I39" s="289"/>
      <c r="J39" s="47"/>
      <c r="K39" s="66" t="s">
        <v>17</v>
      </c>
      <c r="L39" s="117">
        <f>IFERROR((L33+L36),0)</f>
        <v>0</v>
      </c>
      <c r="M39" s="117">
        <f t="shared" ref="M39:W39" si="42">IFERROR((M33+M36),0)</f>
        <v>0</v>
      </c>
      <c r="N39" s="117">
        <f t="shared" si="42"/>
        <v>0</v>
      </c>
      <c r="O39" s="117">
        <f t="shared" si="42"/>
        <v>0</v>
      </c>
      <c r="P39" s="117">
        <f t="shared" si="42"/>
        <v>0</v>
      </c>
      <c r="Q39" s="117">
        <f t="shared" si="42"/>
        <v>0</v>
      </c>
      <c r="R39" s="117">
        <f t="shared" si="42"/>
        <v>0</v>
      </c>
      <c r="S39" s="117">
        <f t="shared" si="42"/>
        <v>0</v>
      </c>
      <c r="T39" s="117">
        <f t="shared" si="42"/>
        <v>0</v>
      </c>
      <c r="U39" s="117">
        <f t="shared" si="42"/>
        <v>0</v>
      </c>
      <c r="V39" s="117">
        <f t="shared" si="42"/>
        <v>0</v>
      </c>
      <c r="W39" s="117">
        <f t="shared" si="42"/>
        <v>0</v>
      </c>
      <c r="X39" s="118">
        <f t="shared" si="41"/>
        <v>0</v>
      </c>
    </row>
    <row r="40" spans="2:24" ht="18.5" thickTop="1" x14ac:dyDescent="0.55000000000000004">
      <c r="B40" s="76"/>
      <c r="C40" s="275"/>
      <c r="D40" s="276"/>
      <c r="E40" s="178"/>
      <c r="F40" s="178">
        <f>IFERROR(ROUNDUP((B41/(C41-E40)),-3),0)</f>
        <v>0</v>
      </c>
      <c r="G40" s="277" t="s">
        <v>18</v>
      </c>
      <c r="H40" s="277"/>
      <c r="I40" s="277"/>
      <c r="J40" s="278"/>
      <c r="K40" s="57" t="s">
        <v>13</v>
      </c>
      <c r="L40" s="89">
        <f>IFERROR(IF(B42&lt;F40,B42,F40),0)</f>
        <v>0</v>
      </c>
      <c r="M40" s="89">
        <f>IFERROR(IF(L42&lt;$F$40,L42,$F$40),0)</f>
        <v>0</v>
      </c>
      <c r="N40" s="89">
        <f t="shared" ref="N40:W40" si="43">IFERROR(IF(M42&lt;$F$40,M42,$F$40),0)</f>
        <v>0</v>
      </c>
      <c r="O40" s="89">
        <f t="shared" si="43"/>
        <v>0</v>
      </c>
      <c r="P40" s="89">
        <f t="shared" si="43"/>
        <v>0</v>
      </c>
      <c r="Q40" s="89">
        <f t="shared" si="43"/>
        <v>0</v>
      </c>
      <c r="R40" s="89">
        <f t="shared" si="43"/>
        <v>0</v>
      </c>
      <c r="S40" s="89">
        <f t="shared" si="43"/>
        <v>0</v>
      </c>
      <c r="T40" s="89">
        <f t="shared" si="43"/>
        <v>0</v>
      </c>
      <c r="U40" s="89">
        <f t="shared" si="43"/>
        <v>0</v>
      </c>
      <c r="V40" s="89">
        <f t="shared" si="43"/>
        <v>0</v>
      </c>
      <c r="W40" s="89">
        <f t="shared" si="43"/>
        <v>0</v>
      </c>
      <c r="X40" s="90">
        <f>SUM(L40:W40)</f>
        <v>0</v>
      </c>
    </row>
    <row r="41" spans="2:24" x14ac:dyDescent="0.55000000000000004">
      <c r="B41" s="168"/>
      <c r="C41" s="160"/>
      <c r="D41" s="161" t="s">
        <v>46</v>
      </c>
      <c r="E41" s="179"/>
      <c r="F41" s="179"/>
      <c r="G41" s="277"/>
      <c r="H41" s="277"/>
      <c r="I41" s="277"/>
      <c r="J41" s="278"/>
      <c r="K41" s="54" t="s">
        <v>15</v>
      </c>
      <c r="L41" s="91">
        <f>ROUNDUP(B42*C42/12,-2)</f>
        <v>0</v>
      </c>
      <c r="M41" s="91">
        <f>IFERROR(ROUNDUP(L42*$C$42/12,-2),0)</f>
        <v>0</v>
      </c>
      <c r="N41" s="91">
        <f t="shared" ref="N41:W41" si="44">IFERROR(ROUNDUP(M42*$C$42/12,-2),0)</f>
        <v>0</v>
      </c>
      <c r="O41" s="91">
        <f t="shared" si="44"/>
        <v>0</v>
      </c>
      <c r="P41" s="91">
        <f t="shared" si="44"/>
        <v>0</v>
      </c>
      <c r="Q41" s="91">
        <f t="shared" si="44"/>
        <v>0</v>
      </c>
      <c r="R41" s="91">
        <f t="shared" si="44"/>
        <v>0</v>
      </c>
      <c r="S41" s="91">
        <f t="shared" si="44"/>
        <v>0</v>
      </c>
      <c r="T41" s="91">
        <f t="shared" si="44"/>
        <v>0</v>
      </c>
      <c r="U41" s="91">
        <f t="shared" si="44"/>
        <v>0</v>
      </c>
      <c r="V41" s="91">
        <f t="shared" si="44"/>
        <v>0</v>
      </c>
      <c r="W41" s="91">
        <f t="shared" si="44"/>
        <v>0</v>
      </c>
      <c r="X41" s="92">
        <f>SUM(L41:W41)</f>
        <v>0</v>
      </c>
    </row>
    <row r="42" spans="2:24" ht="18.5" thickBot="1" x14ac:dyDescent="0.6">
      <c r="B42" s="169"/>
      <c r="C42" s="279"/>
      <c r="D42" s="280"/>
      <c r="E42" s="180"/>
      <c r="F42" s="180"/>
      <c r="G42" s="277"/>
      <c r="H42" s="277"/>
      <c r="I42" s="277"/>
      <c r="J42" s="278"/>
      <c r="K42" s="55" t="s">
        <v>17</v>
      </c>
      <c r="L42" s="93">
        <f>IFERROR((B42-L40),0)</f>
        <v>0</v>
      </c>
      <c r="M42" s="93">
        <f>IFERROR((L42-M40),0)</f>
        <v>0</v>
      </c>
      <c r="N42" s="93">
        <f t="shared" ref="N42:W42" si="45">IFERROR((M42-N40),0)</f>
        <v>0</v>
      </c>
      <c r="O42" s="93">
        <f t="shared" si="45"/>
        <v>0</v>
      </c>
      <c r="P42" s="93">
        <f t="shared" si="45"/>
        <v>0</v>
      </c>
      <c r="Q42" s="93">
        <f t="shared" si="45"/>
        <v>0</v>
      </c>
      <c r="R42" s="93">
        <f t="shared" si="45"/>
        <v>0</v>
      </c>
      <c r="S42" s="93">
        <f t="shared" si="45"/>
        <v>0</v>
      </c>
      <c r="T42" s="93">
        <f t="shared" si="45"/>
        <v>0</v>
      </c>
      <c r="U42" s="93">
        <f t="shared" si="45"/>
        <v>0</v>
      </c>
      <c r="V42" s="93">
        <f t="shared" si="45"/>
        <v>0</v>
      </c>
      <c r="W42" s="93">
        <f t="shared" si="45"/>
        <v>0</v>
      </c>
      <c r="X42" s="94">
        <f>W42</f>
        <v>0</v>
      </c>
    </row>
    <row r="43" spans="2:24" ht="18.5" thickTop="1" x14ac:dyDescent="0.55000000000000004">
      <c r="B43" s="296" t="s">
        <v>21</v>
      </c>
      <c r="C43" s="297"/>
      <c r="D43" s="297"/>
      <c r="E43" s="49"/>
      <c r="F43" s="49"/>
      <c r="G43" s="298">
        <f>B42</f>
        <v>0</v>
      </c>
      <c r="H43" s="298"/>
      <c r="I43" s="298"/>
      <c r="J43" s="50" t="s">
        <v>23</v>
      </c>
      <c r="K43" s="67" t="s">
        <v>13</v>
      </c>
      <c r="L43" s="119">
        <f>IFERROR((L40),0)</f>
        <v>0</v>
      </c>
      <c r="M43" s="119">
        <f t="shared" ref="M43:W43" si="46">IFERROR((M40),0)</f>
        <v>0</v>
      </c>
      <c r="N43" s="119">
        <f t="shared" si="46"/>
        <v>0</v>
      </c>
      <c r="O43" s="119">
        <f t="shared" si="46"/>
        <v>0</v>
      </c>
      <c r="P43" s="119">
        <f t="shared" si="46"/>
        <v>0</v>
      </c>
      <c r="Q43" s="119">
        <f t="shared" si="46"/>
        <v>0</v>
      </c>
      <c r="R43" s="119">
        <f t="shared" si="46"/>
        <v>0</v>
      </c>
      <c r="S43" s="119">
        <f t="shared" si="46"/>
        <v>0</v>
      </c>
      <c r="T43" s="119">
        <f t="shared" si="46"/>
        <v>0</v>
      </c>
      <c r="U43" s="119">
        <f t="shared" si="46"/>
        <v>0</v>
      </c>
      <c r="V43" s="119">
        <f t="shared" si="46"/>
        <v>0</v>
      </c>
      <c r="W43" s="119">
        <f t="shared" si="46"/>
        <v>0</v>
      </c>
      <c r="X43" s="120">
        <f>SUM(L43:W43)</f>
        <v>0</v>
      </c>
    </row>
    <row r="44" spans="2:24" x14ac:dyDescent="0.55000000000000004">
      <c r="B44" s="299" t="s">
        <v>25</v>
      </c>
      <c r="C44" s="300"/>
      <c r="D44" s="300"/>
      <c r="E44" s="22"/>
      <c r="F44" s="22"/>
      <c r="G44" s="301">
        <f>G43-X45</f>
        <v>0</v>
      </c>
      <c r="H44" s="301"/>
      <c r="I44" s="301"/>
      <c r="J44" s="7" t="s">
        <v>23</v>
      </c>
      <c r="K44" s="68" t="s">
        <v>15</v>
      </c>
      <c r="L44" s="121">
        <f>IFERROR((L41),0)</f>
        <v>0</v>
      </c>
      <c r="M44" s="121">
        <f t="shared" ref="M44:W44" si="47">IFERROR((M41),0)</f>
        <v>0</v>
      </c>
      <c r="N44" s="121">
        <f t="shared" si="47"/>
        <v>0</v>
      </c>
      <c r="O44" s="121">
        <f t="shared" si="47"/>
        <v>0</v>
      </c>
      <c r="P44" s="121">
        <f t="shared" si="47"/>
        <v>0</v>
      </c>
      <c r="Q44" s="121">
        <f t="shared" si="47"/>
        <v>0</v>
      </c>
      <c r="R44" s="121">
        <f t="shared" si="47"/>
        <v>0</v>
      </c>
      <c r="S44" s="121">
        <f t="shared" si="47"/>
        <v>0</v>
      </c>
      <c r="T44" s="121">
        <f t="shared" si="47"/>
        <v>0</v>
      </c>
      <c r="U44" s="121">
        <f t="shared" si="47"/>
        <v>0</v>
      </c>
      <c r="V44" s="121">
        <f t="shared" si="47"/>
        <v>0</v>
      </c>
      <c r="W44" s="121">
        <f t="shared" si="47"/>
        <v>0</v>
      </c>
      <c r="X44" s="122">
        <f t="shared" ref="X44" si="48">SUM(L44:W44)</f>
        <v>0</v>
      </c>
    </row>
    <row r="45" spans="2:24" ht="18.5" thickBot="1" x14ac:dyDescent="0.6">
      <c r="B45" s="302" t="s">
        <v>29</v>
      </c>
      <c r="C45" s="303"/>
      <c r="D45" s="303"/>
      <c r="E45" s="51"/>
      <c r="F45" s="51"/>
      <c r="G45" s="304"/>
      <c r="H45" s="304"/>
      <c r="I45" s="304"/>
      <c r="J45" s="52"/>
      <c r="K45" s="69" t="s">
        <v>17</v>
      </c>
      <c r="L45" s="123">
        <f>IFERROR((L42),0)</f>
        <v>0</v>
      </c>
      <c r="M45" s="123">
        <f t="shared" ref="M45:X45" si="49">IFERROR((M42),0)</f>
        <v>0</v>
      </c>
      <c r="N45" s="123">
        <f t="shared" si="49"/>
        <v>0</v>
      </c>
      <c r="O45" s="123">
        <f t="shared" si="49"/>
        <v>0</v>
      </c>
      <c r="P45" s="123">
        <f t="shared" si="49"/>
        <v>0</v>
      </c>
      <c r="Q45" s="123">
        <f t="shared" si="49"/>
        <v>0</v>
      </c>
      <c r="R45" s="123">
        <f t="shared" si="49"/>
        <v>0</v>
      </c>
      <c r="S45" s="123">
        <f t="shared" si="49"/>
        <v>0</v>
      </c>
      <c r="T45" s="123">
        <f t="shared" si="49"/>
        <v>0</v>
      </c>
      <c r="U45" s="123">
        <f t="shared" si="49"/>
        <v>0</v>
      </c>
      <c r="V45" s="123">
        <f t="shared" si="49"/>
        <v>0</v>
      </c>
      <c r="W45" s="123">
        <f t="shared" si="49"/>
        <v>0</v>
      </c>
      <c r="X45" s="124">
        <f t="shared" si="49"/>
        <v>0</v>
      </c>
    </row>
    <row r="46" spans="2:24" ht="18.5" thickTop="1" x14ac:dyDescent="0.55000000000000004">
      <c r="B46" s="290" t="s">
        <v>27</v>
      </c>
      <c r="C46" s="291"/>
      <c r="D46" s="291"/>
      <c r="E46" s="23"/>
      <c r="F46" s="23"/>
      <c r="G46" s="294">
        <f>G16+G28+G37+G43</f>
        <v>0</v>
      </c>
      <c r="H46" s="295"/>
      <c r="I46" s="295"/>
      <c r="J46" s="8" t="s">
        <v>24</v>
      </c>
      <c r="K46" s="70" t="s">
        <v>12</v>
      </c>
      <c r="L46" s="125">
        <f>L16+L28+L37+L43</f>
        <v>0</v>
      </c>
      <c r="M46" s="125">
        <f t="shared" ref="M46:X46" si="50">M16+M28+M37+M43</f>
        <v>0</v>
      </c>
      <c r="N46" s="125">
        <f t="shared" si="50"/>
        <v>0</v>
      </c>
      <c r="O46" s="125">
        <f t="shared" si="50"/>
        <v>0</v>
      </c>
      <c r="P46" s="125">
        <f t="shared" si="50"/>
        <v>0</v>
      </c>
      <c r="Q46" s="125">
        <f t="shared" si="50"/>
        <v>0</v>
      </c>
      <c r="R46" s="125">
        <f t="shared" si="50"/>
        <v>0</v>
      </c>
      <c r="S46" s="125">
        <f t="shared" si="50"/>
        <v>0</v>
      </c>
      <c r="T46" s="125">
        <f t="shared" si="50"/>
        <v>0</v>
      </c>
      <c r="U46" s="125">
        <f t="shared" si="50"/>
        <v>0</v>
      </c>
      <c r="V46" s="125">
        <f t="shared" si="50"/>
        <v>0</v>
      </c>
      <c r="W46" s="125">
        <f t="shared" si="50"/>
        <v>0</v>
      </c>
      <c r="X46" s="126">
        <f t="shared" si="50"/>
        <v>0</v>
      </c>
    </row>
    <row r="47" spans="2:24" x14ac:dyDescent="0.55000000000000004">
      <c r="B47" s="290" t="s">
        <v>26</v>
      </c>
      <c r="C47" s="291"/>
      <c r="D47" s="291"/>
      <c r="E47" s="23"/>
      <c r="F47" s="23"/>
      <c r="G47" s="294">
        <f>G17+G29+G38+G44</f>
        <v>0</v>
      </c>
      <c r="H47" s="295"/>
      <c r="I47" s="295"/>
      <c r="J47" s="9" t="s">
        <v>24</v>
      </c>
      <c r="K47" s="71" t="s">
        <v>14</v>
      </c>
      <c r="L47" s="127">
        <f>L17+L29+L38+L44</f>
        <v>0</v>
      </c>
      <c r="M47" s="127">
        <f t="shared" ref="M47:X47" si="51">M17+M29+M38+M44</f>
        <v>0</v>
      </c>
      <c r="N47" s="127">
        <f t="shared" si="51"/>
        <v>0</v>
      </c>
      <c r="O47" s="127">
        <f t="shared" si="51"/>
        <v>0</v>
      </c>
      <c r="P47" s="127">
        <f t="shared" si="51"/>
        <v>0</v>
      </c>
      <c r="Q47" s="127">
        <f t="shared" si="51"/>
        <v>0</v>
      </c>
      <c r="R47" s="127">
        <f t="shared" si="51"/>
        <v>0</v>
      </c>
      <c r="S47" s="127">
        <f t="shared" si="51"/>
        <v>0</v>
      </c>
      <c r="T47" s="127">
        <f t="shared" si="51"/>
        <v>0</v>
      </c>
      <c r="U47" s="127">
        <f t="shared" si="51"/>
        <v>0</v>
      </c>
      <c r="V47" s="127">
        <f t="shared" si="51"/>
        <v>0</v>
      </c>
      <c r="W47" s="127">
        <f t="shared" si="51"/>
        <v>0</v>
      </c>
      <c r="X47" s="128">
        <f t="shared" si="51"/>
        <v>0</v>
      </c>
    </row>
    <row r="48" spans="2:24" ht="18.5" thickBot="1" x14ac:dyDescent="0.6">
      <c r="B48" s="292" t="s">
        <v>28</v>
      </c>
      <c r="C48" s="293"/>
      <c r="D48" s="293"/>
      <c r="E48" s="77"/>
      <c r="F48" s="77"/>
      <c r="G48" s="33"/>
      <c r="H48" s="33"/>
      <c r="I48" s="33"/>
      <c r="J48" s="33"/>
      <c r="K48" s="72" t="s">
        <v>16</v>
      </c>
      <c r="L48" s="129">
        <f>L18+L30+L39+L45</f>
        <v>0</v>
      </c>
      <c r="M48" s="129">
        <f t="shared" ref="M48:X48" si="52">M18+M30+M39+M45</f>
        <v>0</v>
      </c>
      <c r="N48" s="129">
        <f t="shared" si="52"/>
        <v>0</v>
      </c>
      <c r="O48" s="129">
        <f t="shared" si="52"/>
        <v>0</v>
      </c>
      <c r="P48" s="129">
        <f t="shared" si="52"/>
        <v>0</v>
      </c>
      <c r="Q48" s="129">
        <f t="shared" si="52"/>
        <v>0</v>
      </c>
      <c r="R48" s="129">
        <f t="shared" si="52"/>
        <v>0</v>
      </c>
      <c r="S48" s="129">
        <f t="shared" si="52"/>
        <v>0</v>
      </c>
      <c r="T48" s="129">
        <f t="shared" si="52"/>
        <v>0</v>
      </c>
      <c r="U48" s="129">
        <f t="shared" si="52"/>
        <v>0</v>
      </c>
      <c r="V48" s="129">
        <f t="shared" si="52"/>
        <v>0</v>
      </c>
      <c r="W48" s="129">
        <f t="shared" si="52"/>
        <v>0</v>
      </c>
      <c r="X48" s="130">
        <f t="shared" si="52"/>
        <v>0</v>
      </c>
    </row>
    <row r="49" ht="18.5" thickTop="1" x14ac:dyDescent="0.55000000000000004"/>
  </sheetData>
  <mergeCells count="127">
    <mergeCell ref="B46:D46"/>
    <mergeCell ref="B48:D48"/>
    <mergeCell ref="B47:D47"/>
    <mergeCell ref="G46:I46"/>
    <mergeCell ref="G47:I47"/>
    <mergeCell ref="B43:D43"/>
    <mergeCell ref="G43:I43"/>
    <mergeCell ref="B44:D44"/>
    <mergeCell ref="G44:I44"/>
    <mergeCell ref="B45:D45"/>
    <mergeCell ref="G45:I45"/>
    <mergeCell ref="C40:D40"/>
    <mergeCell ref="G40:G42"/>
    <mergeCell ref="H40:H42"/>
    <mergeCell ref="I40:I42"/>
    <mergeCell ref="J40:J42"/>
    <mergeCell ref="C42:D42"/>
    <mergeCell ref="B37:D37"/>
    <mergeCell ref="G37:I37"/>
    <mergeCell ref="B38:D38"/>
    <mergeCell ref="G38:I38"/>
    <mergeCell ref="B39:D39"/>
    <mergeCell ref="G39:I39"/>
    <mergeCell ref="C34:D34"/>
    <mergeCell ref="G34:G36"/>
    <mergeCell ref="H34:H36"/>
    <mergeCell ref="I34:I36"/>
    <mergeCell ref="J34:J36"/>
    <mergeCell ref="C36:D36"/>
    <mergeCell ref="C2:G2"/>
    <mergeCell ref="T2:X2"/>
    <mergeCell ref="K2:R2"/>
    <mergeCell ref="C31:D31"/>
    <mergeCell ref="G31:G33"/>
    <mergeCell ref="H31:H33"/>
    <mergeCell ref="I31:I33"/>
    <mergeCell ref="J31:J33"/>
    <mergeCell ref="C33:D33"/>
    <mergeCell ref="B28:D28"/>
    <mergeCell ref="G28:I28"/>
    <mergeCell ref="B29:D29"/>
    <mergeCell ref="G29:I29"/>
    <mergeCell ref="B30:D30"/>
    <mergeCell ref="G30:I30"/>
    <mergeCell ref="C25:D25"/>
    <mergeCell ref="G25:G27"/>
    <mergeCell ref="H25:H27"/>
    <mergeCell ref="I25:I27"/>
    <mergeCell ref="J25:J27"/>
    <mergeCell ref="C27:D27"/>
    <mergeCell ref="C22:D22"/>
    <mergeCell ref="G22:G24"/>
    <mergeCell ref="H22:H24"/>
    <mergeCell ref="I22:I24"/>
    <mergeCell ref="J22:J24"/>
    <mergeCell ref="C24:D24"/>
    <mergeCell ref="F22:F24"/>
    <mergeCell ref="F25:F27"/>
    <mergeCell ref="C19:D19"/>
    <mergeCell ref="G19:G21"/>
    <mergeCell ref="H19:H21"/>
    <mergeCell ref="I19:I21"/>
    <mergeCell ref="J19:J21"/>
    <mergeCell ref="C21:D21"/>
    <mergeCell ref="B16:D16"/>
    <mergeCell ref="G16:I16"/>
    <mergeCell ref="B17:D17"/>
    <mergeCell ref="G17:I17"/>
    <mergeCell ref="B18:D18"/>
    <mergeCell ref="G18:I18"/>
    <mergeCell ref="F19:F21"/>
    <mergeCell ref="C13:D13"/>
    <mergeCell ref="G13:G15"/>
    <mergeCell ref="H13:H15"/>
    <mergeCell ref="I13:I15"/>
    <mergeCell ref="J13:J15"/>
    <mergeCell ref="C15:D15"/>
    <mergeCell ref="J7:J9"/>
    <mergeCell ref="C9:D9"/>
    <mergeCell ref="C10:D10"/>
    <mergeCell ref="G10:G12"/>
    <mergeCell ref="H10:H12"/>
    <mergeCell ref="I10:I12"/>
    <mergeCell ref="J10:J12"/>
    <mergeCell ref="C12:D12"/>
    <mergeCell ref="F10:F12"/>
    <mergeCell ref="F13:F15"/>
    <mergeCell ref="C5:D5"/>
    <mergeCell ref="C6:D6"/>
    <mergeCell ref="C7:D7"/>
    <mergeCell ref="G7:G9"/>
    <mergeCell ref="H7:H9"/>
    <mergeCell ref="I7:I9"/>
    <mergeCell ref="S4:S6"/>
    <mergeCell ref="T4:T6"/>
    <mergeCell ref="U4:U6"/>
    <mergeCell ref="C4:D4"/>
    <mergeCell ref="G4:G6"/>
    <mergeCell ref="H4:H6"/>
    <mergeCell ref="I4:I6"/>
    <mergeCell ref="J4:J6"/>
    <mergeCell ref="K4:K6"/>
    <mergeCell ref="L4:L6"/>
    <mergeCell ref="F4:F6"/>
    <mergeCell ref="F7:F9"/>
    <mergeCell ref="V4:V6"/>
    <mergeCell ref="W4:W6"/>
    <mergeCell ref="X4:X5"/>
    <mergeCell ref="M4:M6"/>
    <mergeCell ref="N4:N6"/>
    <mergeCell ref="O4:O6"/>
    <mergeCell ref="P4:P6"/>
    <mergeCell ref="Q4:Q6"/>
    <mergeCell ref="R4:R6"/>
    <mergeCell ref="F31:F33"/>
    <mergeCell ref="F34:F36"/>
    <mergeCell ref="F40:F42"/>
    <mergeCell ref="E4:E6"/>
    <mergeCell ref="E7:E9"/>
    <mergeCell ref="E10:E12"/>
    <mergeCell ref="E13:E15"/>
    <mergeCell ref="E19:E21"/>
    <mergeCell ref="E22:E24"/>
    <mergeCell ref="E25:E27"/>
    <mergeCell ref="E31:E33"/>
    <mergeCell ref="E34:E36"/>
    <mergeCell ref="E40:E42"/>
  </mergeCells>
  <phoneticPr fontId="2"/>
  <dataValidations count="2">
    <dataValidation type="list" allowBlank="1" showInputMessage="1" showErrorMessage="1" sqref="H7:H15 H19:H27 H31:H36 H40:H42" xr:uid="{1E2E5069-DF58-476A-A855-E27687B46036}">
      <formula1>"設備投資,運転資金,赤字補填,納税資金,季節性借入,　,"</formula1>
    </dataValidation>
    <dataValidation type="list" allowBlank="1" showInputMessage="1" showErrorMessage="1" sqref="G7:G15 I7:I15 G19:G27 I19:I27 G31:G36 I31:I36 G40:G42 I40:I42" xr:uid="{C04BCECF-C774-41DA-A823-07C89866DCD2}">
      <formula1>"あり,なし,　,"</formula1>
    </dataValidation>
  </dataValidations>
  <pageMargins left="0.7" right="0.7" top="0.75" bottom="0.75" header="0.3" footer="0.3"/>
  <pageSetup paperSize="8" scale="7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BDA7-677E-49AC-8E11-05854719C52B}">
  <sheetPr>
    <pageSetUpPr fitToPage="1"/>
  </sheetPr>
  <dimension ref="B2:X58"/>
  <sheetViews>
    <sheetView tabSelected="1" view="pageBreakPreview" zoomScale="60" zoomScaleNormal="100" workbookViewId="0">
      <selection activeCell="X3" sqref="X3"/>
    </sheetView>
  </sheetViews>
  <sheetFormatPr defaultRowHeight="18" x14ac:dyDescent="0.55000000000000004"/>
  <cols>
    <col min="2" max="2" width="18" style="1" customWidth="1"/>
    <col min="3" max="3" width="7" customWidth="1"/>
    <col min="4" max="4" width="4" customWidth="1"/>
    <col min="5" max="5" width="3.25" style="1" customWidth="1"/>
    <col min="6" max="6" width="8.33203125" style="1" customWidth="1"/>
    <col min="7" max="10" width="7.33203125" customWidth="1"/>
    <col min="11" max="11" width="7.75" customWidth="1"/>
    <col min="12" max="23" width="11.75" customWidth="1"/>
    <col min="24" max="24" width="16.58203125" customWidth="1"/>
  </cols>
  <sheetData>
    <row r="2" spans="2:24" ht="29.5" thickBot="1" x14ac:dyDescent="0.6">
      <c r="B2" s="82" t="s">
        <v>0</v>
      </c>
      <c r="C2" s="258"/>
      <c r="D2" s="258"/>
      <c r="E2" s="258"/>
      <c r="F2" s="258"/>
      <c r="G2" s="258"/>
      <c r="K2" s="260" t="s">
        <v>1</v>
      </c>
      <c r="L2" s="260"/>
      <c r="M2" s="260"/>
      <c r="N2" s="260"/>
      <c r="O2" s="260"/>
      <c r="P2" s="260"/>
      <c r="Q2" s="260"/>
      <c r="R2" s="260"/>
      <c r="S2" s="3"/>
      <c r="T2" s="259" t="s">
        <v>2</v>
      </c>
      <c r="U2" s="259"/>
      <c r="V2" s="259"/>
      <c r="W2" s="259"/>
      <c r="X2" s="259"/>
    </row>
    <row r="3" spans="2:24" ht="18.5" thickBot="1" x14ac:dyDescent="0.6">
      <c r="X3" s="368" t="s">
        <v>31</v>
      </c>
    </row>
    <row r="4" spans="2:24" ht="20.5" thickTop="1" x14ac:dyDescent="0.55000000000000004">
      <c r="B4" s="24" t="s">
        <v>3</v>
      </c>
      <c r="C4" s="310" t="s">
        <v>6</v>
      </c>
      <c r="D4" s="310"/>
      <c r="E4" s="317" t="s">
        <v>49</v>
      </c>
      <c r="F4" s="320" t="s">
        <v>48</v>
      </c>
      <c r="G4" s="207" t="s">
        <v>8</v>
      </c>
      <c r="H4" s="207" t="s">
        <v>9</v>
      </c>
      <c r="I4" s="311" t="s">
        <v>10</v>
      </c>
      <c r="J4" s="314" t="s">
        <v>11</v>
      </c>
      <c r="K4" s="213"/>
      <c r="L4" s="194" t="s">
        <v>32</v>
      </c>
      <c r="M4" s="194" t="s">
        <v>33</v>
      </c>
      <c r="N4" s="194" t="s">
        <v>34</v>
      </c>
      <c r="O4" s="194" t="s">
        <v>35</v>
      </c>
      <c r="P4" s="194" t="s">
        <v>36</v>
      </c>
      <c r="Q4" s="194" t="s">
        <v>37</v>
      </c>
      <c r="R4" s="194" t="s">
        <v>38</v>
      </c>
      <c r="S4" s="194" t="s">
        <v>39</v>
      </c>
      <c r="T4" s="194" t="s">
        <v>40</v>
      </c>
      <c r="U4" s="194" t="s">
        <v>41</v>
      </c>
      <c r="V4" s="194" t="s">
        <v>42</v>
      </c>
      <c r="W4" s="194" t="s">
        <v>43</v>
      </c>
      <c r="X4" s="197" t="s">
        <v>19</v>
      </c>
    </row>
    <row r="5" spans="2:24" ht="20" x14ac:dyDescent="0.55000000000000004">
      <c r="B5" s="25" t="s">
        <v>4</v>
      </c>
      <c r="C5" s="305" t="s">
        <v>47</v>
      </c>
      <c r="D5" s="305"/>
      <c r="E5" s="318"/>
      <c r="F5" s="321"/>
      <c r="G5" s="208"/>
      <c r="H5" s="208"/>
      <c r="I5" s="312"/>
      <c r="J5" s="315"/>
      <c r="K5" s="214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8"/>
    </row>
    <row r="6" spans="2:24" ht="20.5" thickBot="1" x14ac:dyDescent="0.6">
      <c r="B6" s="80" t="s">
        <v>5</v>
      </c>
      <c r="C6" s="306" t="s">
        <v>7</v>
      </c>
      <c r="D6" s="306"/>
      <c r="E6" s="319"/>
      <c r="F6" s="322"/>
      <c r="G6" s="209"/>
      <c r="H6" s="209"/>
      <c r="I6" s="313"/>
      <c r="J6" s="316"/>
      <c r="K6" s="215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81" t="s">
        <v>20</v>
      </c>
    </row>
    <row r="7" spans="2:24" ht="18.5" thickTop="1" x14ac:dyDescent="0.55000000000000004">
      <c r="B7" s="78"/>
      <c r="C7" s="331"/>
      <c r="D7" s="332"/>
      <c r="E7" s="184"/>
      <c r="F7" s="307">
        <f>IFERROR(ROUNDUP(B8/(C8-E7)*12,-3),0)</f>
        <v>0</v>
      </c>
      <c r="G7" s="203" t="s">
        <v>18</v>
      </c>
      <c r="H7" s="203"/>
      <c r="I7" s="203"/>
      <c r="J7" s="219"/>
      <c r="K7" s="79" t="s">
        <v>13</v>
      </c>
      <c r="L7" s="89">
        <f>IFERROR(IF(B9&lt;F7,B9,F7),0)</f>
        <v>0</v>
      </c>
      <c r="M7" s="89">
        <f>IFERROR(IF(L9&lt;$F$7,L9,$F$7),0)</f>
        <v>0</v>
      </c>
      <c r="N7" s="89">
        <f t="shared" ref="N7:W7" si="0">IFERROR(IF(M9&lt;$F$7,M9,$F$7),0)</f>
        <v>0</v>
      </c>
      <c r="O7" s="89">
        <f t="shared" si="0"/>
        <v>0</v>
      </c>
      <c r="P7" s="89">
        <f t="shared" si="0"/>
        <v>0</v>
      </c>
      <c r="Q7" s="89">
        <f t="shared" si="0"/>
        <v>0</v>
      </c>
      <c r="R7" s="89">
        <f t="shared" si="0"/>
        <v>0</v>
      </c>
      <c r="S7" s="89">
        <f t="shared" si="0"/>
        <v>0</v>
      </c>
      <c r="T7" s="89">
        <f t="shared" si="0"/>
        <v>0</v>
      </c>
      <c r="U7" s="89">
        <f t="shared" si="0"/>
        <v>0</v>
      </c>
      <c r="V7" s="89">
        <f t="shared" si="0"/>
        <v>0</v>
      </c>
      <c r="W7" s="89">
        <f t="shared" si="0"/>
        <v>0</v>
      </c>
      <c r="X7" s="90">
        <f>SUM(L7:W7)</f>
        <v>0</v>
      </c>
    </row>
    <row r="8" spans="2:24" x14ac:dyDescent="0.55000000000000004">
      <c r="B8" s="26"/>
      <c r="C8" s="10"/>
      <c r="D8" s="11" t="s">
        <v>46</v>
      </c>
      <c r="E8" s="185"/>
      <c r="F8" s="308"/>
      <c r="G8" s="204"/>
      <c r="H8" s="204"/>
      <c r="I8" s="204"/>
      <c r="J8" s="220"/>
      <c r="K8" s="54" t="s">
        <v>15</v>
      </c>
      <c r="L8" s="91">
        <f>ROUNDUP(B9*C9,-2)</f>
        <v>0</v>
      </c>
      <c r="M8" s="91">
        <f>IFERROR(ROUNDUP(L9*$C$9,-2),0)</f>
        <v>0</v>
      </c>
      <c r="N8" s="91">
        <f t="shared" ref="N8:W8" si="1">IFERROR(ROUNDUP(M9*$C$9,-2),0)</f>
        <v>0</v>
      </c>
      <c r="O8" s="91">
        <f t="shared" si="1"/>
        <v>0</v>
      </c>
      <c r="P8" s="91">
        <f t="shared" si="1"/>
        <v>0</v>
      </c>
      <c r="Q8" s="91">
        <f t="shared" si="1"/>
        <v>0</v>
      </c>
      <c r="R8" s="91">
        <f t="shared" si="1"/>
        <v>0</v>
      </c>
      <c r="S8" s="91">
        <f t="shared" si="1"/>
        <v>0</v>
      </c>
      <c r="T8" s="91">
        <f t="shared" si="1"/>
        <v>0</v>
      </c>
      <c r="U8" s="91">
        <f t="shared" si="1"/>
        <v>0</v>
      </c>
      <c r="V8" s="91">
        <f t="shared" si="1"/>
        <v>0</v>
      </c>
      <c r="W8" s="91">
        <f t="shared" si="1"/>
        <v>0</v>
      </c>
      <c r="X8" s="92">
        <f t="shared" ref="X8" si="2">SUM(L8:W8)</f>
        <v>0</v>
      </c>
    </row>
    <row r="9" spans="2:24" ht="18.5" thickBot="1" x14ac:dyDescent="0.6">
      <c r="B9" s="27"/>
      <c r="C9" s="323"/>
      <c r="D9" s="324"/>
      <c r="E9" s="186"/>
      <c r="F9" s="309"/>
      <c r="G9" s="205"/>
      <c r="H9" s="205"/>
      <c r="I9" s="205"/>
      <c r="J9" s="221"/>
      <c r="K9" s="55" t="s">
        <v>17</v>
      </c>
      <c r="L9" s="93">
        <f>IFERROR((B9-L7),0)</f>
        <v>0</v>
      </c>
      <c r="M9" s="93">
        <f>IFERROR((L9-M7),0)</f>
        <v>0</v>
      </c>
      <c r="N9" s="93">
        <f t="shared" ref="N9:W9" si="3">IFERROR((M9-N7),0)</f>
        <v>0</v>
      </c>
      <c r="O9" s="93">
        <f t="shared" si="3"/>
        <v>0</v>
      </c>
      <c r="P9" s="93">
        <f t="shared" si="3"/>
        <v>0</v>
      </c>
      <c r="Q9" s="93">
        <f t="shared" si="3"/>
        <v>0</v>
      </c>
      <c r="R9" s="93">
        <f t="shared" si="3"/>
        <v>0</v>
      </c>
      <c r="S9" s="93">
        <f t="shared" si="3"/>
        <v>0</v>
      </c>
      <c r="T9" s="93">
        <f t="shared" si="3"/>
        <v>0</v>
      </c>
      <c r="U9" s="93">
        <f t="shared" si="3"/>
        <v>0</v>
      </c>
      <c r="V9" s="93">
        <f t="shared" si="3"/>
        <v>0</v>
      </c>
      <c r="W9" s="93">
        <f t="shared" si="3"/>
        <v>0</v>
      </c>
      <c r="X9" s="94">
        <f>W9</f>
        <v>0</v>
      </c>
    </row>
    <row r="10" spans="2:24" x14ac:dyDescent="0.55000000000000004">
      <c r="B10" s="73"/>
      <c r="C10" s="325"/>
      <c r="D10" s="326"/>
      <c r="E10" s="187"/>
      <c r="F10" s="329">
        <f>IFERROR(ROUNDUP(B11/(C11-E10)*12,-3),0)</f>
        <v>0</v>
      </c>
      <c r="G10" s="226" t="s">
        <v>18</v>
      </c>
      <c r="H10" s="226"/>
      <c r="I10" s="226"/>
      <c r="J10" s="228"/>
      <c r="K10" s="53" t="s">
        <v>13</v>
      </c>
      <c r="L10" s="95">
        <f>IFERROR(IF(B12&lt;F10,B12,F10),0)</f>
        <v>0</v>
      </c>
      <c r="M10" s="95">
        <f>IFERROR(IF(L12&lt;$F$10,L12,$F$10),0)</f>
        <v>0</v>
      </c>
      <c r="N10" s="95">
        <f t="shared" ref="N10:W10" si="4">IFERROR(IF(M12&lt;$F$10,M12,$F$10),0)</f>
        <v>0</v>
      </c>
      <c r="O10" s="95">
        <f t="shared" si="4"/>
        <v>0</v>
      </c>
      <c r="P10" s="95">
        <f t="shared" si="4"/>
        <v>0</v>
      </c>
      <c r="Q10" s="95">
        <f t="shared" si="4"/>
        <v>0</v>
      </c>
      <c r="R10" s="95">
        <f>IFERROR(IF(Q12&lt;$F$10,Q12,$F$10),0)</f>
        <v>0</v>
      </c>
      <c r="S10" s="95">
        <f t="shared" si="4"/>
        <v>0</v>
      </c>
      <c r="T10" s="95">
        <f t="shared" si="4"/>
        <v>0</v>
      </c>
      <c r="U10" s="95">
        <f t="shared" si="4"/>
        <v>0</v>
      </c>
      <c r="V10" s="95">
        <f t="shared" si="4"/>
        <v>0</v>
      </c>
      <c r="W10" s="95">
        <f t="shared" si="4"/>
        <v>0</v>
      </c>
      <c r="X10" s="96">
        <f>IFERROR(SUM(L10:W10),"")</f>
        <v>0</v>
      </c>
    </row>
    <row r="11" spans="2:24" x14ac:dyDescent="0.55000000000000004">
      <c r="B11" s="26"/>
      <c r="C11" s="10"/>
      <c r="D11" s="11" t="s">
        <v>46</v>
      </c>
      <c r="E11" s="185"/>
      <c r="F11" s="308"/>
      <c r="G11" s="204"/>
      <c r="H11" s="204"/>
      <c r="I11" s="204"/>
      <c r="J11" s="220"/>
      <c r="K11" s="54" t="s">
        <v>15</v>
      </c>
      <c r="L11" s="91">
        <f>ROUNDUP(B12*C12,-2)</f>
        <v>0</v>
      </c>
      <c r="M11" s="91">
        <f>IFERROR(ROUNDUP(L12*$C$12,-2),"")</f>
        <v>0</v>
      </c>
      <c r="N11" s="91">
        <f t="shared" ref="N11:W11" si="5">IFERROR(ROUNDUP(M12*$C$12,-2),"")</f>
        <v>0</v>
      </c>
      <c r="O11" s="91">
        <f t="shared" si="5"/>
        <v>0</v>
      </c>
      <c r="P11" s="91">
        <f t="shared" si="5"/>
        <v>0</v>
      </c>
      <c r="Q11" s="91">
        <f t="shared" si="5"/>
        <v>0</v>
      </c>
      <c r="R11" s="91">
        <f t="shared" si="5"/>
        <v>0</v>
      </c>
      <c r="S11" s="91">
        <f t="shared" si="5"/>
        <v>0</v>
      </c>
      <c r="T11" s="91">
        <f t="shared" si="5"/>
        <v>0</v>
      </c>
      <c r="U11" s="91">
        <f t="shared" si="5"/>
        <v>0</v>
      </c>
      <c r="V11" s="91">
        <f t="shared" si="5"/>
        <v>0</v>
      </c>
      <c r="W11" s="91">
        <f t="shared" si="5"/>
        <v>0</v>
      </c>
      <c r="X11" s="92">
        <f t="shared" ref="X11" si="6">SUM(L11:W11)</f>
        <v>0</v>
      </c>
    </row>
    <row r="12" spans="2:24" ht="18.5" thickBot="1" x14ac:dyDescent="0.6">
      <c r="B12" s="28"/>
      <c r="C12" s="327"/>
      <c r="D12" s="328"/>
      <c r="E12" s="186"/>
      <c r="F12" s="309"/>
      <c r="G12" s="227"/>
      <c r="H12" s="227"/>
      <c r="I12" s="227"/>
      <c r="J12" s="229"/>
      <c r="K12" s="56" t="s">
        <v>17</v>
      </c>
      <c r="L12" s="97">
        <f>IFERROR((B12-L10),"")</f>
        <v>0</v>
      </c>
      <c r="M12" s="97">
        <f>IFERROR((L12-M10),"")</f>
        <v>0</v>
      </c>
      <c r="N12" s="97">
        <f t="shared" ref="N12:W12" si="7">IFERROR((M12-N10),"")</f>
        <v>0</v>
      </c>
      <c r="O12" s="97">
        <f t="shared" si="7"/>
        <v>0</v>
      </c>
      <c r="P12" s="97">
        <f t="shared" si="7"/>
        <v>0</v>
      </c>
      <c r="Q12" s="97">
        <f t="shared" si="7"/>
        <v>0</v>
      </c>
      <c r="R12" s="97">
        <f t="shared" si="7"/>
        <v>0</v>
      </c>
      <c r="S12" s="97">
        <f t="shared" si="7"/>
        <v>0</v>
      </c>
      <c r="T12" s="97">
        <f t="shared" si="7"/>
        <v>0</v>
      </c>
      <c r="U12" s="97">
        <f t="shared" si="7"/>
        <v>0</v>
      </c>
      <c r="V12" s="97">
        <f t="shared" si="7"/>
        <v>0</v>
      </c>
      <c r="W12" s="97">
        <f t="shared" si="7"/>
        <v>0</v>
      </c>
      <c r="X12" s="98">
        <f>W12</f>
        <v>0</v>
      </c>
    </row>
    <row r="13" spans="2:24" x14ac:dyDescent="0.55000000000000004">
      <c r="B13" s="29"/>
      <c r="C13" s="331"/>
      <c r="D13" s="332"/>
      <c r="E13" s="187"/>
      <c r="F13" s="329">
        <f>IFERROR(ROUNDUP(B14/(C14-E13)*12,-3),0)</f>
        <v>0</v>
      </c>
      <c r="G13" s="203" t="s">
        <v>18</v>
      </c>
      <c r="H13" s="203"/>
      <c r="I13" s="203"/>
      <c r="J13" s="219"/>
      <c r="K13" s="57" t="s">
        <v>13</v>
      </c>
      <c r="L13" s="95">
        <f>IFERROR(IF(B15&lt;F13,B15,F13),0)</f>
        <v>0</v>
      </c>
      <c r="M13" s="95">
        <f>IFERROR(IF(L15&lt;$F$13,L15,$F$13),0)</f>
        <v>0</v>
      </c>
      <c r="N13" s="95">
        <f t="shared" ref="N13:W13" si="8">IFERROR(IF(M15&lt;$F$13,M15,$F$13),0)</f>
        <v>0</v>
      </c>
      <c r="O13" s="95">
        <f t="shared" si="8"/>
        <v>0</v>
      </c>
      <c r="P13" s="95">
        <f t="shared" si="8"/>
        <v>0</v>
      </c>
      <c r="Q13" s="95">
        <f t="shared" si="8"/>
        <v>0</v>
      </c>
      <c r="R13" s="95">
        <f t="shared" si="8"/>
        <v>0</v>
      </c>
      <c r="S13" s="95">
        <f t="shared" si="8"/>
        <v>0</v>
      </c>
      <c r="T13" s="95">
        <f t="shared" si="8"/>
        <v>0</v>
      </c>
      <c r="U13" s="95">
        <f t="shared" si="8"/>
        <v>0</v>
      </c>
      <c r="V13" s="95">
        <f t="shared" si="8"/>
        <v>0</v>
      </c>
      <c r="W13" s="95">
        <f t="shared" si="8"/>
        <v>0</v>
      </c>
      <c r="X13" s="90">
        <f>SUM(L13:W13)</f>
        <v>0</v>
      </c>
    </row>
    <row r="14" spans="2:24" x14ac:dyDescent="0.55000000000000004">
      <c r="B14" s="26"/>
      <c r="C14" s="10"/>
      <c r="D14" s="11" t="s">
        <v>46</v>
      </c>
      <c r="E14" s="185"/>
      <c r="F14" s="308"/>
      <c r="G14" s="204"/>
      <c r="H14" s="204"/>
      <c r="I14" s="204"/>
      <c r="J14" s="220"/>
      <c r="K14" s="54" t="s">
        <v>15</v>
      </c>
      <c r="L14" s="91">
        <f>ROUNDUP(B15*C15,-2)</f>
        <v>0</v>
      </c>
      <c r="M14" s="91">
        <f>IFERROR(ROUNDUP(L15*$C$15,-2),"")</f>
        <v>0</v>
      </c>
      <c r="N14" s="91">
        <f t="shared" ref="N14:W14" si="9">IFERROR(ROUNDUP(M15*$C$15,-2),"")</f>
        <v>0</v>
      </c>
      <c r="O14" s="91">
        <f t="shared" si="9"/>
        <v>0</v>
      </c>
      <c r="P14" s="91">
        <f t="shared" si="9"/>
        <v>0</v>
      </c>
      <c r="Q14" s="91">
        <f t="shared" si="9"/>
        <v>0</v>
      </c>
      <c r="R14" s="91">
        <f t="shared" si="9"/>
        <v>0</v>
      </c>
      <c r="S14" s="91">
        <f t="shared" si="9"/>
        <v>0</v>
      </c>
      <c r="T14" s="91">
        <f t="shared" si="9"/>
        <v>0</v>
      </c>
      <c r="U14" s="91">
        <f t="shared" si="9"/>
        <v>0</v>
      </c>
      <c r="V14" s="91">
        <f t="shared" si="9"/>
        <v>0</v>
      </c>
      <c r="W14" s="91">
        <f t="shared" si="9"/>
        <v>0</v>
      </c>
      <c r="X14" s="92">
        <f t="shared" ref="X14" si="10">SUM(L14:W14)</f>
        <v>0</v>
      </c>
    </row>
    <row r="15" spans="2:24" ht="18.5" thickBot="1" x14ac:dyDescent="0.6">
      <c r="B15" s="27"/>
      <c r="C15" s="323"/>
      <c r="D15" s="324"/>
      <c r="E15" s="188"/>
      <c r="F15" s="330"/>
      <c r="G15" s="205"/>
      <c r="H15" s="205"/>
      <c r="I15" s="205"/>
      <c r="J15" s="221"/>
      <c r="K15" s="55" t="s">
        <v>17</v>
      </c>
      <c r="L15" s="93">
        <f>IFERROR((B15-L13),"")</f>
        <v>0</v>
      </c>
      <c r="M15" s="93">
        <f>IFERROR((L15-M13),"")</f>
        <v>0</v>
      </c>
      <c r="N15" s="93">
        <f t="shared" ref="N15:W15" si="11">IFERROR((M15-N13),"")</f>
        <v>0</v>
      </c>
      <c r="O15" s="93">
        <f t="shared" si="11"/>
        <v>0</v>
      </c>
      <c r="P15" s="93">
        <f t="shared" si="11"/>
        <v>0</v>
      </c>
      <c r="Q15" s="93">
        <f t="shared" si="11"/>
        <v>0</v>
      </c>
      <c r="R15" s="93">
        <f t="shared" si="11"/>
        <v>0</v>
      </c>
      <c r="S15" s="93">
        <f t="shared" si="11"/>
        <v>0</v>
      </c>
      <c r="T15" s="93">
        <f t="shared" si="11"/>
        <v>0</v>
      </c>
      <c r="U15" s="93">
        <f t="shared" si="11"/>
        <v>0</v>
      </c>
      <c r="V15" s="93">
        <f t="shared" si="11"/>
        <v>0</v>
      </c>
      <c r="W15" s="93">
        <f t="shared" si="11"/>
        <v>0</v>
      </c>
      <c r="X15" s="94">
        <f>W15</f>
        <v>0</v>
      </c>
    </row>
    <row r="16" spans="2:24" ht="18.5" thickTop="1" x14ac:dyDescent="0.55000000000000004">
      <c r="B16" s="236" t="s">
        <v>22</v>
      </c>
      <c r="C16" s="237"/>
      <c r="D16" s="237"/>
      <c r="E16" s="131"/>
      <c r="F16" s="132"/>
      <c r="G16" s="238">
        <f>B9+B12+B15</f>
        <v>0</v>
      </c>
      <c r="H16" s="238"/>
      <c r="I16" s="238"/>
      <c r="J16" s="35" t="s">
        <v>24</v>
      </c>
      <c r="K16" s="58" t="s">
        <v>13</v>
      </c>
      <c r="L16" s="99">
        <f>IFERROR((L7+L10+L13),0)</f>
        <v>0</v>
      </c>
      <c r="M16" s="99">
        <f t="shared" ref="M16:W18" si="12">IFERROR((M7+M10+M13),0)</f>
        <v>0</v>
      </c>
      <c r="N16" s="99">
        <f t="shared" si="12"/>
        <v>0</v>
      </c>
      <c r="O16" s="99">
        <f t="shared" si="12"/>
        <v>0</v>
      </c>
      <c r="P16" s="99">
        <f t="shared" si="12"/>
        <v>0</v>
      </c>
      <c r="Q16" s="99">
        <f t="shared" si="12"/>
        <v>0</v>
      </c>
      <c r="R16" s="99">
        <f t="shared" si="12"/>
        <v>0</v>
      </c>
      <c r="S16" s="99">
        <f t="shared" si="12"/>
        <v>0</v>
      </c>
      <c r="T16" s="99">
        <f t="shared" si="12"/>
        <v>0</v>
      </c>
      <c r="U16" s="99">
        <f t="shared" si="12"/>
        <v>0</v>
      </c>
      <c r="V16" s="99">
        <f t="shared" si="12"/>
        <v>0</v>
      </c>
      <c r="W16" s="99">
        <f t="shared" si="12"/>
        <v>0</v>
      </c>
      <c r="X16" s="100">
        <f>X7+X10+X13</f>
        <v>0</v>
      </c>
    </row>
    <row r="17" spans="2:24" x14ac:dyDescent="0.55000000000000004">
      <c r="B17" s="239" t="s">
        <v>44</v>
      </c>
      <c r="C17" s="240"/>
      <c r="D17" s="240"/>
      <c r="E17" s="133"/>
      <c r="F17" s="134"/>
      <c r="G17" s="241">
        <f>X16/12</f>
        <v>0</v>
      </c>
      <c r="H17" s="242"/>
      <c r="I17" s="242"/>
      <c r="J17" s="4" t="s">
        <v>24</v>
      </c>
      <c r="K17" s="59" t="s">
        <v>15</v>
      </c>
      <c r="L17" s="101">
        <f>IFERROR((L8+L11+L14),0)</f>
        <v>0</v>
      </c>
      <c r="M17" s="101">
        <f t="shared" si="12"/>
        <v>0</v>
      </c>
      <c r="N17" s="101">
        <f t="shared" si="12"/>
        <v>0</v>
      </c>
      <c r="O17" s="101">
        <f t="shared" si="12"/>
        <v>0</v>
      </c>
      <c r="P17" s="101">
        <f t="shared" si="12"/>
        <v>0</v>
      </c>
      <c r="Q17" s="101">
        <f t="shared" si="12"/>
        <v>0</v>
      </c>
      <c r="R17" s="101">
        <f t="shared" si="12"/>
        <v>0</v>
      </c>
      <c r="S17" s="101">
        <f t="shared" si="12"/>
        <v>0</v>
      </c>
      <c r="T17" s="101">
        <f t="shared" si="12"/>
        <v>0</v>
      </c>
      <c r="U17" s="101">
        <f t="shared" si="12"/>
        <v>0</v>
      </c>
      <c r="V17" s="101">
        <f t="shared" si="12"/>
        <v>0</v>
      </c>
      <c r="W17" s="101">
        <f>IFERROR((W8+W11+W14),0)</f>
        <v>0</v>
      </c>
      <c r="X17" s="102">
        <f t="shared" ref="X17" si="13">X8+X11+X14</f>
        <v>0</v>
      </c>
    </row>
    <row r="18" spans="2:24" ht="18.5" thickBot="1" x14ac:dyDescent="0.6">
      <c r="B18" s="243" t="s">
        <v>30</v>
      </c>
      <c r="C18" s="244"/>
      <c r="D18" s="244"/>
      <c r="E18" s="135"/>
      <c r="F18" s="136"/>
      <c r="G18" s="245"/>
      <c r="H18" s="246"/>
      <c r="I18" s="246"/>
      <c r="J18" s="37"/>
      <c r="K18" s="60" t="s">
        <v>17</v>
      </c>
      <c r="L18" s="103">
        <f>IFERROR((L9+L12+L15),0)</f>
        <v>0</v>
      </c>
      <c r="M18" s="103">
        <f t="shared" si="12"/>
        <v>0</v>
      </c>
      <c r="N18" s="103">
        <f t="shared" si="12"/>
        <v>0</v>
      </c>
      <c r="O18" s="103">
        <f t="shared" si="12"/>
        <v>0</v>
      </c>
      <c r="P18" s="103">
        <f t="shared" si="12"/>
        <v>0</v>
      </c>
      <c r="Q18" s="103">
        <f t="shared" si="12"/>
        <v>0</v>
      </c>
      <c r="R18" s="103">
        <f t="shared" si="12"/>
        <v>0</v>
      </c>
      <c r="S18" s="103">
        <f t="shared" si="12"/>
        <v>0</v>
      </c>
      <c r="T18" s="103">
        <f t="shared" si="12"/>
        <v>0</v>
      </c>
      <c r="U18" s="103">
        <f t="shared" si="12"/>
        <v>0</v>
      </c>
      <c r="V18" s="103">
        <f t="shared" si="12"/>
        <v>0</v>
      </c>
      <c r="W18" s="103">
        <f t="shared" si="12"/>
        <v>0</v>
      </c>
      <c r="X18" s="104">
        <f t="shared" ref="X18" si="14">X12+X9+X15</f>
        <v>0</v>
      </c>
    </row>
    <row r="19" spans="2:24" ht="18.5" thickTop="1" x14ac:dyDescent="0.55000000000000004">
      <c r="B19" s="74"/>
      <c r="C19" s="339"/>
      <c r="D19" s="340"/>
      <c r="E19" s="189"/>
      <c r="F19" s="342">
        <f>IFERROR(ROUNDUP(B20/(C20-E19)*12,-3),0)</f>
        <v>0</v>
      </c>
      <c r="G19" s="203" t="s">
        <v>18</v>
      </c>
      <c r="H19" s="203"/>
      <c r="I19" s="203"/>
      <c r="J19" s="219"/>
      <c r="K19" s="57" t="s">
        <v>13</v>
      </c>
      <c r="L19" s="89">
        <f>IFERROR(IF(B21&lt;F19,B21,F19),0)</f>
        <v>0</v>
      </c>
      <c r="M19" s="89">
        <f>IFERROR(IF(L21&lt;$F$19,L21,$F$19),0)</f>
        <v>0</v>
      </c>
      <c r="N19" s="89">
        <f>IFERROR(IF(M21&lt;$F$19,M21,$F$19),0)</f>
        <v>0</v>
      </c>
      <c r="O19" s="89">
        <f t="shared" ref="O19:W19" si="15">IFERROR(IF(N21&lt;$F$19,N21,$F$19),0)</f>
        <v>0</v>
      </c>
      <c r="P19" s="89">
        <f t="shared" si="15"/>
        <v>0</v>
      </c>
      <c r="Q19" s="89">
        <f t="shared" si="15"/>
        <v>0</v>
      </c>
      <c r="R19" s="89">
        <f t="shared" si="15"/>
        <v>0</v>
      </c>
      <c r="S19" s="89">
        <f t="shared" si="15"/>
        <v>0</v>
      </c>
      <c r="T19" s="89">
        <f t="shared" si="15"/>
        <v>0</v>
      </c>
      <c r="U19" s="89">
        <f>IFERROR(IF(T21&lt;$F$19,T21,$F$19),0)</f>
        <v>0</v>
      </c>
      <c r="V19" s="89">
        <f t="shared" si="15"/>
        <v>0</v>
      </c>
      <c r="W19" s="89">
        <f t="shared" si="15"/>
        <v>0</v>
      </c>
      <c r="X19" s="90">
        <f>SUM(L19:W19)</f>
        <v>0</v>
      </c>
    </row>
    <row r="20" spans="2:24" x14ac:dyDescent="0.55000000000000004">
      <c r="B20" s="30"/>
      <c r="C20" s="12"/>
      <c r="D20" s="13" t="s">
        <v>46</v>
      </c>
      <c r="E20" s="190"/>
      <c r="F20" s="343"/>
      <c r="G20" s="204"/>
      <c r="H20" s="204"/>
      <c r="I20" s="204"/>
      <c r="J20" s="220"/>
      <c r="K20" s="54" t="s">
        <v>15</v>
      </c>
      <c r="L20" s="91">
        <f>ROUNDUP(B21*C21,-2)</f>
        <v>0</v>
      </c>
      <c r="M20" s="91">
        <f>IFERROR(ROUNDUP(L21*$C$21,-2),0)</f>
        <v>0</v>
      </c>
      <c r="N20" s="91">
        <f>IFERROR(ROUNDUP(M21*$C$21,-2),0)</f>
        <v>0</v>
      </c>
      <c r="O20" s="91">
        <f t="shared" ref="O20:W20" si="16">IFERROR(ROUNDUP(N21*$C$21,-2),0)</f>
        <v>0</v>
      </c>
      <c r="P20" s="91">
        <f t="shared" si="16"/>
        <v>0</v>
      </c>
      <c r="Q20" s="91">
        <f t="shared" si="16"/>
        <v>0</v>
      </c>
      <c r="R20" s="91">
        <f t="shared" si="16"/>
        <v>0</v>
      </c>
      <c r="S20" s="91">
        <f t="shared" si="16"/>
        <v>0</v>
      </c>
      <c r="T20" s="91">
        <f t="shared" si="16"/>
        <v>0</v>
      </c>
      <c r="U20" s="91">
        <f t="shared" si="16"/>
        <v>0</v>
      </c>
      <c r="V20" s="91">
        <f t="shared" si="16"/>
        <v>0</v>
      </c>
      <c r="W20" s="91">
        <f t="shared" si="16"/>
        <v>0</v>
      </c>
      <c r="X20" s="92">
        <f t="shared" ref="X20" si="17">SUM(L20:W20)</f>
        <v>0</v>
      </c>
    </row>
    <row r="21" spans="2:24" ht="18.5" thickBot="1" x14ac:dyDescent="0.6">
      <c r="B21" s="38"/>
      <c r="C21" s="341"/>
      <c r="D21" s="334"/>
      <c r="E21" s="190"/>
      <c r="F21" s="344"/>
      <c r="G21" s="205"/>
      <c r="H21" s="205"/>
      <c r="I21" s="205"/>
      <c r="J21" s="221"/>
      <c r="K21" s="55" t="s">
        <v>17</v>
      </c>
      <c r="L21" s="93">
        <f>IFERROR((B21-L19),0)</f>
        <v>0</v>
      </c>
      <c r="M21" s="93">
        <f>IFERROR((L21-M19),0)</f>
        <v>0</v>
      </c>
      <c r="N21" s="93">
        <f t="shared" ref="N21:W21" si="18">IFERROR((M21-N19),0)</f>
        <v>0</v>
      </c>
      <c r="O21" s="93">
        <f t="shared" si="18"/>
        <v>0</v>
      </c>
      <c r="P21" s="93">
        <f t="shared" si="18"/>
        <v>0</v>
      </c>
      <c r="Q21" s="93">
        <f t="shared" si="18"/>
        <v>0</v>
      </c>
      <c r="R21" s="93">
        <f t="shared" si="18"/>
        <v>0</v>
      </c>
      <c r="S21" s="93">
        <f t="shared" si="18"/>
        <v>0</v>
      </c>
      <c r="T21" s="93">
        <f t="shared" si="18"/>
        <v>0</v>
      </c>
      <c r="U21" s="93">
        <f t="shared" si="18"/>
        <v>0</v>
      </c>
      <c r="V21" s="93">
        <f t="shared" si="18"/>
        <v>0</v>
      </c>
      <c r="W21" s="93">
        <f t="shared" si="18"/>
        <v>0</v>
      </c>
      <c r="X21" s="94">
        <f>W21</f>
        <v>0</v>
      </c>
    </row>
    <row r="22" spans="2:24" x14ac:dyDescent="0.55000000000000004">
      <c r="B22" s="83"/>
      <c r="C22" s="335"/>
      <c r="D22" s="336"/>
      <c r="E22" s="192"/>
      <c r="F22" s="345">
        <f>IFERROR(ROUNDUP(B23/(C23-E22)*12,-3),0)</f>
        <v>0</v>
      </c>
      <c r="G22" s="226" t="s">
        <v>18</v>
      </c>
      <c r="H22" s="226"/>
      <c r="I22" s="226"/>
      <c r="J22" s="228"/>
      <c r="K22" s="84" t="s">
        <v>13</v>
      </c>
      <c r="L22" s="95">
        <f>IFERROR(IF(B24&lt;F22,B24,F22),0)</f>
        <v>0</v>
      </c>
      <c r="M22" s="95">
        <f>IFERROR(IF(L24&lt;$F$22,L24,$F$22),0)</f>
        <v>0</v>
      </c>
      <c r="N22" s="95">
        <f t="shared" ref="N22:W22" si="19">IFERROR(IF(M24&lt;$F$22,M24,$F$22),0)</f>
        <v>0</v>
      </c>
      <c r="O22" s="95">
        <f t="shared" si="19"/>
        <v>0</v>
      </c>
      <c r="P22" s="95">
        <f t="shared" si="19"/>
        <v>0</v>
      </c>
      <c r="Q22" s="95">
        <f t="shared" si="19"/>
        <v>0</v>
      </c>
      <c r="R22" s="95">
        <f t="shared" si="19"/>
        <v>0</v>
      </c>
      <c r="S22" s="95">
        <f t="shared" si="19"/>
        <v>0</v>
      </c>
      <c r="T22" s="95">
        <f t="shared" si="19"/>
        <v>0</v>
      </c>
      <c r="U22" s="95">
        <f t="shared" si="19"/>
        <v>0</v>
      </c>
      <c r="V22" s="95">
        <f t="shared" si="19"/>
        <v>0</v>
      </c>
      <c r="W22" s="95">
        <f t="shared" si="19"/>
        <v>0</v>
      </c>
      <c r="X22" s="96">
        <f>IFERROR(SUM(L22:W22),"")</f>
        <v>0</v>
      </c>
    </row>
    <row r="23" spans="2:24" x14ac:dyDescent="0.55000000000000004">
      <c r="B23" s="30"/>
      <c r="C23" s="14"/>
      <c r="D23" s="13" t="s">
        <v>46</v>
      </c>
      <c r="E23" s="190"/>
      <c r="F23" s="343"/>
      <c r="G23" s="204"/>
      <c r="H23" s="204"/>
      <c r="I23" s="204"/>
      <c r="J23" s="220"/>
      <c r="K23" s="54" t="s">
        <v>15</v>
      </c>
      <c r="L23" s="91">
        <f>ROUNDUP(B24*C24,-2)</f>
        <v>0</v>
      </c>
      <c r="M23" s="91">
        <f>IFERROR(ROUNDUP(L24*$C$24,-2),"")</f>
        <v>0</v>
      </c>
      <c r="N23" s="91">
        <f t="shared" ref="N23:W23" si="20">IFERROR(ROUNDUP(M24*$C$24,-2),"")</f>
        <v>0</v>
      </c>
      <c r="O23" s="91">
        <f t="shared" si="20"/>
        <v>0</v>
      </c>
      <c r="P23" s="91">
        <f t="shared" si="20"/>
        <v>0</v>
      </c>
      <c r="Q23" s="91">
        <f t="shared" si="20"/>
        <v>0</v>
      </c>
      <c r="R23" s="91">
        <f t="shared" si="20"/>
        <v>0</v>
      </c>
      <c r="S23" s="91">
        <f t="shared" si="20"/>
        <v>0</v>
      </c>
      <c r="T23" s="91">
        <f t="shared" si="20"/>
        <v>0</v>
      </c>
      <c r="U23" s="91">
        <f t="shared" si="20"/>
        <v>0</v>
      </c>
      <c r="V23" s="91">
        <f t="shared" si="20"/>
        <v>0</v>
      </c>
      <c r="W23" s="91">
        <f t="shared" si="20"/>
        <v>0</v>
      </c>
      <c r="X23" s="92">
        <f t="shared" ref="X23" si="21">SUM(L23:W23)</f>
        <v>0</v>
      </c>
    </row>
    <row r="24" spans="2:24" ht="18.5" thickBot="1" x14ac:dyDescent="0.6">
      <c r="B24" s="85"/>
      <c r="C24" s="337"/>
      <c r="D24" s="338"/>
      <c r="E24" s="191"/>
      <c r="F24" s="344"/>
      <c r="G24" s="227"/>
      <c r="H24" s="227"/>
      <c r="I24" s="227"/>
      <c r="J24" s="229"/>
      <c r="K24" s="56" t="s">
        <v>17</v>
      </c>
      <c r="L24" s="97">
        <f>IFERROR((B24-L22),"")</f>
        <v>0</v>
      </c>
      <c r="M24" s="97">
        <f>IFERROR((L24-M22),"")</f>
        <v>0</v>
      </c>
      <c r="N24" s="97">
        <f t="shared" ref="N24:W24" si="22">IFERROR((M24-N22),"")</f>
        <v>0</v>
      </c>
      <c r="O24" s="97">
        <f t="shared" si="22"/>
        <v>0</v>
      </c>
      <c r="P24" s="97">
        <f t="shared" si="22"/>
        <v>0</v>
      </c>
      <c r="Q24" s="97">
        <f t="shared" si="22"/>
        <v>0</v>
      </c>
      <c r="R24" s="97">
        <f t="shared" si="22"/>
        <v>0</v>
      </c>
      <c r="S24" s="97">
        <f t="shared" si="22"/>
        <v>0</v>
      </c>
      <c r="T24" s="97">
        <f t="shared" si="22"/>
        <v>0</v>
      </c>
      <c r="U24" s="97">
        <f t="shared" si="22"/>
        <v>0</v>
      </c>
      <c r="V24" s="97">
        <f t="shared" si="22"/>
        <v>0</v>
      </c>
      <c r="W24" s="97">
        <f t="shared" si="22"/>
        <v>0</v>
      </c>
      <c r="X24" s="98">
        <f>W24</f>
        <v>0</v>
      </c>
    </row>
    <row r="25" spans="2:24" x14ac:dyDescent="0.55000000000000004">
      <c r="B25" s="74"/>
      <c r="C25" s="347"/>
      <c r="D25" s="340"/>
      <c r="E25" s="190"/>
      <c r="F25" s="345">
        <f>IFERROR(ROUNDUP(B26/(C26-E25)*12,-3),0)</f>
        <v>0</v>
      </c>
      <c r="G25" s="203" t="s">
        <v>18</v>
      </c>
      <c r="H25" s="203"/>
      <c r="I25" s="203"/>
      <c r="J25" s="219"/>
      <c r="K25" s="57" t="s">
        <v>13</v>
      </c>
      <c r="L25" s="95">
        <f>IFERROR(IF(B27&lt;F25,B27,F25),0)</f>
        <v>0</v>
      </c>
      <c r="M25" s="95">
        <f>IFERROR(IF(L27&lt;$F$25,L27,$F$25),0)</f>
        <v>0</v>
      </c>
      <c r="N25" s="95">
        <f t="shared" ref="N25:W25" si="23">IFERROR(IF(M27&lt;$F$25,M27,$F$25),0)</f>
        <v>0</v>
      </c>
      <c r="O25" s="95">
        <f t="shared" si="23"/>
        <v>0</v>
      </c>
      <c r="P25" s="95">
        <f t="shared" si="23"/>
        <v>0</v>
      </c>
      <c r="Q25" s="95">
        <f t="shared" si="23"/>
        <v>0</v>
      </c>
      <c r="R25" s="95">
        <f t="shared" si="23"/>
        <v>0</v>
      </c>
      <c r="S25" s="95">
        <f t="shared" si="23"/>
        <v>0</v>
      </c>
      <c r="T25" s="95">
        <f t="shared" si="23"/>
        <v>0</v>
      </c>
      <c r="U25" s="95">
        <f t="shared" si="23"/>
        <v>0</v>
      </c>
      <c r="V25" s="95">
        <f t="shared" si="23"/>
        <v>0</v>
      </c>
      <c r="W25" s="95">
        <f t="shared" si="23"/>
        <v>0</v>
      </c>
      <c r="X25" s="90">
        <f>SUM(L25:W25)</f>
        <v>0</v>
      </c>
    </row>
    <row r="26" spans="2:24" x14ac:dyDescent="0.55000000000000004">
      <c r="B26" s="30"/>
      <c r="C26" s="14"/>
      <c r="D26" s="13" t="s">
        <v>46</v>
      </c>
      <c r="E26" s="190"/>
      <c r="F26" s="343"/>
      <c r="G26" s="204"/>
      <c r="H26" s="204"/>
      <c r="I26" s="204"/>
      <c r="J26" s="220"/>
      <c r="K26" s="54" t="s">
        <v>15</v>
      </c>
      <c r="L26" s="91">
        <f>ROUNDUP(B27*C27,-2)</f>
        <v>0</v>
      </c>
      <c r="M26" s="91">
        <f>IFERROR(ROUNDUP(L27*$C$27,-2),"")</f>
        <v>0</v>
      </c>
      <c r="N26" s="91">
        <f t="shared" ref="N26:W26" si="24">IFERROR(ROUNDUP(M27*$C$27,-2),"")</f>
        <v>0</v>
      </c>
      <c r="O26" s="91">
        <f t="shared" si="24"/>
        <v>0</v>
      </c>
      <c r="P26" s="91">
        <f t="shared" si="24"/>
        <v>0</v>
      </c>
      <c r="Q26" s="91">
        <f t="shared" si="24"/>
        <v>0</v>
      </c>
      <c r="R26" s="91">
        <f t="shared" si="24"/>
        <v>0</v>
      </c>
      <c r="S26" s="91">
        <f t="shared" si="24"/>
        <v>0</v>
      </c>
      <c r="T26" s="91">
        <f t="shared" si="24"/>
        <v>0</v>
      </c>
      <c r="U26" s="91">
        <f t="shared" si="24"/>
        <v>0</v>
      </c>
      <c r="V26" s="91">
        <f t="shared" si="24"/>
        <v>0</v>
      </c>
      <c r="W26" s="91">
        <f t="shared" si="24"/>
        <v>0</v>
      </c>
      <c r="X26" s="92">
        <f t="shared" ref="X26" si="25">SUM(L26:W26)</f>
        <v>0</v>
      </c>
    </row>
    <row r="27" spans="2:24" ht="18.5" thickBot="1" x14ac:dyDescent="0.6">
      <c r="B27" s="38"/>
      <c r="C27" s="333"/>
      <c r="D27" s="334"/>
      <c r="E27" s="193"/>
      <c r="F27" s="346"/>
      <c r="G27" s="205"/>
      <c r="H27" s="205"/>
      <c r="I27" s="205"/>
      <c r="J27" s="221"/>
      <c r="K27" s="55" t="s">
        <v>17</v>
      </c>
      <c r="L27" s="93">
        <f>IFERROR((B27-L25),"")</f>
        <v>0</v>
      </c>
      <c r="M27" s="93">
        <f>IFERROR((L27-M25),"")</f>
        <v>0</v>
      </c>
      <c r="N27" s="93">
        <f t="shared" ref="N27:W27" si="26">IFERROR((M27-N25),"")</f>
        <v>0</v>
      </c>
      <c r="O27" s="93">
        <f t="shared" si="26"/>
        <v>0</v>
      </c>
      <c r="P27" s="93">
        <f t="shared" si="26"/>
        <v>0</v>
      </c>
      <c r="Q27" s="93">
        <f t="shared" si="26"/>
        <v>0</v>
      </c>
      <c r="R27" s="93">
        <f t="shared" si="26"/>
        <v>0</v>
      </c>
      <c r="S27" s="93">
        <f t="shared" si="26"/>
        <v>0</v>
      </c>
      <c r="T27" s="93">
        <f t="shared" si="26"/>
        <v>0</v>
      </c>
      <c r="U27" s="93">
        <f t="shared" si="26"/>
        <v>0</v>
      </c>
      <c r="V27" s="93">
        <f t="shared" si="26"/>
        <v>0</v>
      </c>
      <c r="W27" s="93">
        <f t="shared" si="26"/>
        <v>0</v>
      </c>
      <c r="X27" s="94">
        <f>W27</f>
        <v>0</v>
      </c>
    </row>
    <row r="28" spans="2:24" ht="18.5" thickTop="1" x14ac:dyDescent="0.55000000000000004">
      <c r="B28" s="265" t="s">
        <v>21</v>
      </c>
      <c r="C28" s="266"/>
      <c r="D28" s="266"/>
      <c r="E28" s="137"/>
      <c r="F28" s="138"/>
      <c r="G28" s="267">
        <f>B21+B24+B27</f>
        <v>0</v>
      </c>
      <c r="H28" s="267"/>
      <c r="I28" s="267"/>
      <c r="J28" s="40" t="s">
        <v>23</v>
      </c>
      <c r="K28" s="61" t="s">
        <v>13</v>
      </c>
      <c r="L28" s="105">
        <f>IFERROR((L19+L22+L25),0)</f>
        <v>0</v>
      </c>
      <c r="M28" s="105">
        <f t="shared" ref="M28:W30" si="27">IFERROR((M19+M22+M25),0)</f>
        <v>0</v>
      </c>
      <c r="N28" s="105">
        <f t="shared" si="27"/>
        <v>0</v>
      </c>
      <c r="O28" s="105">
        <f t="shared" si="27"/>
        <v>0</v>
      </c>
      <c r="P28" s="105">
        <f t="shared" si="27"/>
        <v>0</v>
      </c>
      <c r="Q28" s="105">
        <f t="shared" si="27"/>
        <v>0</v>
      </c>
      <c r="R28" s="105">
        <f t="shared" si="27"/>
        <v>0</v>
      </c>
      <c r="S28" s="105">
        <f t="shared" si="27"/>
        <v>0</v>
      </c>
      <c r="T28" s="105">
        <f t="shared" si="27"/>
        <v>0</v>
      </c>
      <c r="U28" s="105">
        <f t="shared" si="27"/>
        <v>0</v>
      </c>
      <c r="V28" s="105">
        <f t="shared" si="27"/>
        <v>0</v>
      </c>
      <c r="W28" s="105">
        <f t="shared" si="27"/>
        <v>0</v>
      </c>
      <c r="X28" s="106">
        <f>X19+X22+X25</f>
        <v>0</v>
      </c>
    </row>
    <row r="29" spans="2:24" x14ac:dyDescent="0.55000000000000004">
      <c r="B29" s="268" t="s">
        <v>45</v>
      </c>
      <c r="C29" s="269"/>
      <c r="D29" s="269"/>
      <c r="E29" s="139"/>
      <c r="F29" s="140"/>
      <c r="G29" s="270">
        <f>X28/12</f>
        <v>0</v>
      </c>
      <c r="H29" s="270"/>
      <c r="I29" s="270"/>
      <c r="J29" s="5" t="s">
        <v>23</v>
      </c>
      <c r="K29" s="62" t="s">
        <v>15</v>
      </c>
      <c r="L29" s="107">
        <f>IFERROR((L20+L23+L26),0)</f>
        <v>0</v>
      </c>
      <c r="M29" s="107">
        <f t="shared" si="27"/>
        <v>0</v>
      </c>
      <c r="N29" s="107">
        <f t="shared" si="27"/>
        <v>0</v>
      </c>
      <c r="O29" s="107">
        <f t="shared" si="27"/>
        <v>0</v>
      </c>
      <c r="P29" s="107">
        <f t="shared" si="27"/>
        <v>0</v>
      </c>
      <c r="Q29" s="107">
        <f t="shared" si="27"/>
        <v>0</v>
      </c>
      <c r="R29" s="107">
        <f t="shared" si="27"/>
        <v>0</v>
      </c>
      <c r="S29" s="107">
        <f t="shared" si="27"/>
        <v>0</v>
      </c>
      <c r="T29" s="107">
        <f t="shared" si="27"/>
        <v>0</v>
      </c>
      <c r="U29" s="107">
        <f t="shared" si="27"/>
        <v>0</v>
      </c>
      <c r="V29" s="107">
        <f t="shared" si="27"/>
        <v>0</v>
      </c>
      <c r="W29" s="107">
        <f>IFERROR((W20+W23+W26),0)</f>
        <v>0</v>
      </c>
      <c r="X29" s="108">
        <f t="shared" ref="X29" si="28">X20+X23+X26</f>
        <v>0</v>
      </c>
    </row>
    <row r="30" spans="2:24" ht="18.5" thickBot="1" x14ac:dyDescent="0.6">
      <c r="B30" s="271" t="s">
        <v>29</v>
      </c>
      <c r="C30" s="272"/>
      <c r="D30" s="272"/>
      <c r="E30" s="141"/>
      <c r="F30" s="142"/>
      <c r="G30" s="273"/>
      <c r="H30" s="273"/>
      <c r="I30" s="273"/>
      <c r="J30" s="42"/>
      <c r="K30" s="63" t="s">
        <v>17</v>
      </c>
      <c r="L30" s="109">
        <f>IFERROR((L21+L24+L27),0)</f>
        <v>0</v>
      </c>
      <c r="M30" s="109">
        <f t="shared" si="27"/>
        <v>0</v>
      </c>
      <c r="N30" s="109">
        <f t="shared" si="27"/>
        <v>0</v>
      </c>
      <c r="O30" s="109">
        <f t="shared" si="27"/>
        <v>0</v>
      </c>
      <c r="P30" s="109">
        <f t="shared" si="27"/>
        <v>0</v>
      </c>
      <c r="Q30" s="109">
        <f t="shared" si="27"/>
        <v>0</v>
      </c>
      <c r="R30" s="109">
        <f t="shared" si="27"/>
        <v>0</v>
      </c>
      <c r="S30" s="109">
        <f t="shared" si="27"/>
        <v>0</v>
      </c>
      <c r="T30" s="109">
        <f t="shared" si="27"/>
        <v>0</v>
      </c>
      <c r="U30" s="109">
        <f t="shared" si="27"/>
        <v>0</v>
      </c>
      <c r="V30" s="109">
        <f t="shared" si="27"/>
        <v>0</v>
      </c>
      <c r="W30" s="109">
        <f t="shared" si="27"/>
        <v>0</v>
      </c>
      <c r="X30" s="110">
        <f t="shared" ref="X30" si="29">X24+X21+X27</f>
        <v>0</v>
      </c>
    </row>
    <row r="31" spans="2:24" ht="18.5" thickTop="1" x14ac:dyDescent="0.55000000000000004">
      <c r="B31" s="75"/>
      <c r="C31" s="352"/>
      <c r="D31" s="353"/>
      <c r="E31" s="173"/>
      <c r="F31" s="356">
        <f>IFERROR(ROUNDUP(B32/(C32-E31)*12,-3),0)</f>
        <v>0</v>
      </c>
      <c r="G31" s="203" t="s">
        <v>18</v>
      </c>
      <c r="H31" s="203"/>
      <c r="I31" s="203"/>
      <c r="J31" s="219"/>
      <c r="K31" s="57" t="s">
        <v>13</v>
      </c>
      <c r="L31" s="95">
        <f>IFERROR(IF(B33&lt;F31,B33,F31),0)</f>
        <v>0</v>
      </c>
      <c r="M31" s="95">
        <f>IFERROR(IF(L33&lt;$F$31,L33,$F$31),0)</f>
        <v>0</v>
      </c>
      <c r="N31" s="95">
        <f t="shared" ref="N31:W31" si="30">IFERROR(IF(M33&lt;$F$31,M33,$F$31),0)</f>
        <v>0</v>
      </c>
      <c r="O31" s="95">
        <f t="shared" si="30"/>
        <v>0</v>
      </c>
      <c r="P31" s="95">
        <f t="shared" si="30"/>
        <v>0</v>
      </c>
      <c r="Q31" s="95">
        <f t="shared" si="30"/>
        <v>0</v>
      </c>
      <c r="R31" s="95">
        <f t="shared" si="30"/>
        <v>0</v>
      </c>
      <c r="S31" s="95">
        <f t="shared" si="30"/>
        <v>0</v>
      </c>
      <c r="T31" s="95">
        <f t="shared" si="30"/>
        <v>0</v>
      </c>
      <c r="U31" s="95">
        <f t="shared" si="30"/>
        <v>0</v>
      </c>
      <c r="V31" s="95">
        <f t="shared" si="30"/>
        <v>0</v>
      </c>
      <c r="W31" s="95">
        <f t="shared" si="30"/>
        <v>0</v>
      </c>
      <c r="X31" s="90">
        <f>SUM(L31:W31)</f>
        <v>0</v>
      </c>
    </row>
    <row r="32" spans="2:24" x14ac:dyDescent="0.55000000000000004">
      <c r="B32" s="31"/>
      <c r="C32" s="15"/>
      <c r="D32" s="16" t="s">
        <v>46</v>
      </c>
      <c r="E32" s="174"/>
      <c r="F32" s="357"/>
      <c r="G32" s="204"/>
      <c r="H32" s="204"/>
      <c r="I32" s="204"/>
      <c r="J32" s="220"/>
      <c r="K32" s="54" t="s">
        <v>15</v>
      </c>
      <c r="L32" s="91">
        <f>ROUNDUP(B33*C33,-2)</f>
        <v>0</v>
      </c>
      <c r="M32" s="91">
        <f>IFERROR(ROUNDUP(L33*$C$33,-2),0)</f>
        <v>0</v>
      </c>
      <c r="N32" s="91">
        <f t="shared" ref="N32:W32" si="31">IFERROR(ROUNDUP(M33*$C$33,-2),0)</f>
        <v>0</v>
      </c>
      <c r="O32" s="91">
        <f t="shared" si="31"/>
        <v>0</v>
      </c>
      <c r="P32" s="91">
        <f t="shared" si="31"/>
        <v>0</v>
      </c>
      <c r="Q32" s="91">
        <f t="shared" si="31"/>
        <v>0</v>
      </c>
      <c r="R32" s="91">
        <f t="shared" si="31"/>
        <v>0</v>
      </c>
      <c r="S32" s="91">
        <f t="shared" si="31"/>
        <v>0</v>
      </c>
      <c r="T32" s="91">
        <f t="shared" si="31"/>
        <v>0</v>
      </c>
      <c r="U32" s="91">
        <f t="shared" si="31"/>
        <v>0</v>
      </c>
      <c r="V32" s="91">
        <f t="shared" si="31"/>
        <v>0</v>
      </c>
      <c r="W32" s="91">
        <f t="shared" si="31"/>
        <v>0</v>
      </c>
      <c r="X32" s="92">
        <f>SUM(L32:W32)</f>
        <v>0</v>
      </c>
    </row>
    <row r="33" spans="2:24" ht="18.5" thickBot="1" x14ac:dyDescent="0.6">
      <c r="B33" s="43"/>
      <c r="C33" s="354"/>
      <c r="D33" s="355"/>
      <c r="E33" s="174"/>
      <c r="F33" s="358"/>
      <c r="G33" s="205"/>
      <c r="H33" s="205"/>
      <c r="I33" s="205"/>
      <c r="J33" s="221"/>
      <c r="K33" s="55" t="s">
        <v>17</v>
      </c>
      <c r="L33" s="93">
        <f>IFERROR((B33-L31),0)</f>
        <v>0</v>
      </c>
      <c r="M33" s="93">
        <f>IFERROR((L33-M31),0)</f>
        <v>0</v>
      </c>
      <c r="N33" s="93">
        <f t="shared" ref="N33:W33" si="32">IFERROR((M33-N31),0)</f>
        <v>0</v>
      </c>
      <c r="O33" s="93">
        <f t="shared" si="32"/>
        <v>0</v>
      </c>
      <c r="P33" s="93">
        <f t="shared" si="32"/>
        <v>0</v>
      </c>
      <c r="Q33" s="93">
        <f t="shared" si="32"/>
        <v>0</v>
      </c>
      <c r="R33" s="93">
        <f t="shared" si="32"/>
        <v>0</v>
      </c>
      <c r="S33" s="93">
        <f t="shared" si="32"/>
        <v>0</v>
      </c>
      <c r="T33" s="93">
        <f t="shared" si="32"/>
        <v>0</v>
      </c>
      <c r="U33" s="93">
        <f t="shared" si="32"/>
        <v>0</v>
      </c>
      <c r="V33" s="93">
        <f t="shared" si="32"/>
        <v>0</v>
      </c>
      <c r="W33" s="93">
        <f t="shared" si="32"/>
        <v>0</v>
      </c>
      <c r="X33" s="94">
        <f>W33</f>
        <v>0</v>
      </c>
    </row>
    <row r="34" spans="2:24" x14ac:dyDescent="0.55000000000000004">
      <c r="B34" s="86"/>
      <c r="C34" s="348"/>
      <c r="D34" s="349"/>
      <c r="E34" s="176"/>
      <c r="F34" s="359">
        <f>IFERROR(ROUNDUP(B35/(C35-E34)*12,-3),0)</f>
        <v>0</v>
      </c>
      <c r="G34" s="226" t="s">
        <v>18</v>
      </c>
      <c r="H34" s="226"/>
      <c r="I34" s="226"/>
      <c r="J34" s="228"/>
      <c r="K34" s="84" t="s">
        <v>13</v>
      </c>
      <c r="L34" s="95">
        <f>IFERROR(IF(B36&lt;F34,B36,F34),0)</f>
        <v>0</v>
      </c>
      <c r="M34" s="95">
        <f>IFERROR(IF(L36&lt;$F$34,L36,$F$34),0)</f>
        <v>0</v>
      </c>
      <c r="N34" s="95">
        <f t="shared" ref="N34:W34" si="33">IFERROR(IF(M36&lt;$F$34,M36,$F$34),0)</f>
        <v>0</v>
      </c>
      <c r="O34" s="95">
        <f t="shared" si="33"/>
        <v>0</v>
      </c>
      <c r="P34" s="95">
        <f t="shared" si="33"/>
        <v>0</v>
      </c>
      <c r="Q34" s="95">
        <f t="shared" si="33"/>
        <v>0</v>
      </c>
      <c r="R34" s="95">
        <f t="shared" si="33"/>
        <v>0</v>
      </c>
      <c r="S34" s="95">
        <f t="shared" si="33"/>
        <v>0</v>
      </c>
      <c r="T34" s="95">
        <f t="shared" si="33"/>
        <v>0</v>
      </c>
      <c r="U34" s="95">
        <f t="shared" si="33"/>
        <v>0</v>
      </c>
      <c r="V34" s="95">
        <f t="shared" si="33"/>
        <v>0</v>
      </c>
      <c r="W34" s="95">
        <f t="shared" si="33"/>
        <v>0</v>
      </c>
      <c r="X34" s="96">
        <f>IFERROR(SUM(L34:W34),"")</f>
        <v>0</v>
      </c>
    </row>
    <row r="35" spans="2:24" x14ac:dyDescent="0.55000000000000004">
      <c r="B35" s="31"/>
      <c r="C35" s="15"/>
      <c r="D35" s="16" t="s">
        <v>46</v>
      </c>
      <c r="E35" s="174"/>
      <c r="F35" s="357"/>
      <c r="G35" s="204"/>
      <c r="H35" s="204"/>
      <c r="I35" s="204"/>
      <c r="J35" s="220"/>
      <c r="K35" s="54" t="s">
        <v>15</v>
      </c>
      <c r="L35" s="91">
        <f>ROUNDUP(B36*C36,-2)</f>
        <v>0</v>
      </c>
      <c r="M35" s="91">
        <f>IFERROR(ROUNDUP(L36*$C$36,-2),"")</f>
        <v>0</v>
      </c>
      <c r="N35" s="91">
        <f t="shared" ref="N35:W35" si="34">IFERROR(ROUNDUP(M36*$C$36,-2),"")</f>
        <v>0</v>
      </c>
      <c r="O35" s="91">
        <f t="shared" si="34"/>
        <v>0</v>
      </c>
      <c r="P35" s="91">
        <f t="shared" si="34"/>
        <v>0</v>
      </c>
      <c r="Q35" s="91">
        <f t="shared" si="34"/>
        <v>0</v>
      </c>
      <c r="R35" s="91">
        <f t="shared" si="34"/>
        <v>0</v>
      </c>
      <c r="S35" s="91">
        <f t="shared" si="34"/>
        <v>0</v>
      </c>
      <c r="T35" s="91">
        <f t="shared" si="34"/>
        <v>0</v>
      </c>
      <c r="U35" s="91">
        <f t="shared" si="34"/>
        <v>0</v>
      </c>
      <c r="V35" s="91">
        <f t="shared" si="34"/>
        <v>0</v>
      </c>
      <c r="W35" s="91">
        <f t="shared" si="34"/>
        <v>0</v>
      </c>
      <c r="X35" s="92">
        <f t="shared" ref="X35" si="35">SUM(L35:W35)</f>
        <v>0</v>
      </c>
    </row>
    <row r="36" spans="2:24" ht="18.5" thickBot="1" x14ac:dyDescent="0.6">
      <c r="B36" s="87"/>
      <c r="C36" s="350"/>
      <c r="D36" s="351"/>
      <c r="E36" s="177"/>
      <c r="F36" s="360"/>
      <c r="G36" s="254"/>
      <c r="H36" s="254"/>
      <c r="I36" s="254"/>
      <c r="J36" s="255"/>
      <c r="K36" s="88" t="s">
        <v>17</v>
      </c>
      <c r="L36" s="111">
        <f>IFERROR((B36-L34),"")</f>
        <v>0</v>
      </c>
      <c r="M36" s="111">
        <f>IFERROR((L36-M34),"")</f>
        <v>0</v>
      </c>
      <c r="N36" s="111">
        <f t="shared" ref="N36:W36" si="36">IFERROR((M36-N34),"")</f>
        <v>0</v>
      </c>
      <c r="O36" s="111">
        <f t="shared" si="36"/>
        <v>0</v>
      </c>
      <c r="P36" s="111">
        <f t="shared" si="36"/>
        <v>0</v>
      </c>
      <c r="Q36" s="111">
        <f t="shared" si="36"/>
        <v>0</v>
      </c>
      <c r="R36" s="111">
        <f t="shared" si="36"/>
        <v>0</v>
      </c>
      <c r="S36" s="111">
        <f t="shared" si="36"/>
        <v>0</v>
      </c>
      <c r="T36" s="111">
        <f t="shared" si="36"/>
        <v>0</v>
      </c>
      <c r="U36" s="111">
        <f t="shared" si="36"/>
        <v>0</v>
      </c>
      <c r="V36" s="111">
        <f t="shared" si="36"/>
        <v>0</v>
      </c>
      <c r="W36" s="111">
        <f t="shared" si="36"/>
        <v>0</v>
      </c>
      <c r="X36" s="112">
        <f>W36</f>
        <v>0</v>
      </c>
    </row>
    <row r="37" spans="2:24" ht="18.5" thickTop="1" x14ac:dyDescent="0.55000000000000004">
      <c r="B37" s="281" t="s">
        <v>21</v>
      </c>
      <c r="C37" s="282"/>
      <c r="D37" s="282"/>
      <c r="E37" s="143"/>
      <c r="F37" s="144"/>
      <c r="G37" s="283">
        <f>B33+B36</f>
        <v>0</v>
      </c>
      <c r="H37" s="283"/>
      <c r="I37" s="283"/>
      <c r="J37" s="45" t="s">
        <v>23</v>
      </c>
      <c r="K37" s="64" t="s">
        <v>13</v>
      </c>
      <c r="L37" s="113">
        <f>IFERROR((L31+L34),0)</f>
        <v>0</v>
      </c>
      <c r="M37" s="113">
        <f t="shared" ref="M37:W39" si="37">IFERROR((M31+M34),0)</f>
        <v>0</v>
      </c>
      <c r="N37" s="113">
        <f t="shared" si="37"/>
        <v>0</v>
      </c>
      <c r="O37" s="113">
        <f t="shared" si="37"/>
        <v>0</v>
      </c>
      <c r="P37" s="113">
        <f t="shared" si="37"/>
        <v>0</v>
      </c>
      <c r="Q37" s="113">
        <f t="shared" si="37"/>
        <v>0</v>
      </c>
      <c r="R37" s="113">
        <f t="shared" si="37"/>
        <v>0</v>
      </c>
      <c r="S37" s="113">
        <f t="shared" si="37"/>
        <v>0</v>
      </c>
      <c r="T37" s="113">
        <f t="shared" si="37"/>
        <v>0</v>
      </c>
      <c r="U37" s="113">
        <f t="shared" si="37"/>
        <v>0</v>
      </c>
      <c r="V37" s="113">
        <f t="shared" si="37"/>
        <v>0</v>
      </c>
      <c r="W37" s="113">
        <f t="shared" si="37"/>
        <v>0</v>
      </c>
      <c r="X37" s="114">
        <f>SUM(L37:W37)</f>
        <v>0</v>
      </c>
    </row>
    <row r="38" spans="2:24" x14ac:dyDescent="0.55000000000000004">
      <c r="B38" s="284" t="s">
        <v>45</v>
      </c>
      <c r="C38" s="285"/>
      <c r="D38" s="285"/>
      <c r="E38" s="145"/>
      <c r="F38" s="146"/>
      <c r="G38" s="286">
        <f>X37/12</f>
        <v>0</v>
      </c>
      <c r="H38" s="286"/>
      <c r="I38" s="286"/>
      <c r="J38" s="6" t="s">
        <v>23</v>
      </c>
      <c r="K38" s="65" t="s">
        <v>15</v>
      </c>
      <c r="L38" s="115">
        <f>IFERROR((L32+L35),0)</f>
        <v>0</v>
      </c>
      <c r="M38" s="115">
        <f t="shared" si="37"/>
        <v>0</v>
      </c>
      <c r="N38" s="115">
        <f t="shared" si="37"/>
        <v>0</v>
      </c>
      <c r="O38" s="115">
        <f t="shared" si="37"/>
        <v>0</v>
      </c>
      <c r="P38" s="115">
        <f t="shared" si="37"/>
        <v>0</v>
      </c>
      <c r="Q38" s="115">
        <f t="shared" si="37"/>
        <v>0</v>
      </c>
      <c r="R38" s="115">
        <f t="shared" si="37"/>
        <v>0</v>
      </c>
      <c r="S38" s="115">
        <f t="shared" si="37"/>
        <v>0</v>
      </c>
      <c r="T38" s="115">
        <f t="shared" si="37"/>
        <v>0</v>
      </c>
      <c r="U38" s="115">
        <f t="shared" si="37"/>
        <v>0</v>
      </c>
      <c r="V38" s="115">
        <f t="shared" si="37"/>
        <v>0</v>
      </c>
      <c r="W38" s="115">
        <f t="shared" si="37"/>
        <v>0</v>
      </c>
      <c r="X38" s="116">
        <f t="shared" ref="X38:X39" si="38">SUM(L38:W38)</f>
        <v>0</v>
      </c>
    </row>
    <row r="39" spans="2:24" ht="18.5" thickBot="1" x14ac:dyDescent="0.6">
      <c r="B39" s="287" t="s">
        <v>29</v>
      </c>
      <c r="C39" s="288"/>
      <c r="D39" s="288"/>
      <c r="E39" s="147"/>
      <c r="F39" s="148"/>
      <c r="G39" s="289"/>
      <c r="H39" s="289"/>
      <c r="I39" s="289"/>
      <c r="J39" s="47"/>
      <c r="K39" s="66" t="s">
        <v>17</v>
      </c>
      <c r="L39" s="117">
        <f>IFERROR((L33+L36),0)</f>
        <v>0</v>
      </c>
      <c r="M39" s="117">
        <f t="shared" si="37"/>
        <v>0</v>
      </c>
      <c r="N39" s="117">
        <f t="shared" si="37"/>
        <v>0</v>
      </c>
      <c r="O39" s="117">
        <f t="shared" si="37"/>
        <v>0</v>
      </c>
      <c r="P39" s="117">
        <f t="shared" si="37"/>
        <v>0</v>
      </c>
      <c r="Q39" s="117">
        <f t="shared" si="37"/>
        <v>0</v>
      </c>
      <c r="R39" s="117">
        <f t="shared" si="37"/>
        <v>0</v>
      </c>
      <c r="S39" s="117">
        <f t="shared" si="37"/>
        <v>0</v>
      </c>
      <c r="T39" s="117">
        <f t="shared" si="37"/>
        <v>0</v>
      </c>
      <c r="U39" s="117">
        <f t="shared" si="37"/>
        <v>0</v>
      </c>
      <c r="V39" s="117">
        <f t="shared" si="37"/>
        <v>0</v>
      </c>
      <c r="W39" s="117">
        <f t="shared" si="37"/>
        <v>0</v>
      </c>
      <c r="X39" s="118">
        <f t="shared" si="38"/>
        <v>0</v>
      </c>
    </row>
    <row r="40" spans="2:24" ht="18.5" thickTop="1" x14ac:dyDescent="0.55000000000000004">
      <c r="B40" s="76"/>
      <c r="C40" s="361"/>
      <c r="D40" s="362"/>
      <c r="E40" s="178"/>
      <c r="F40" s="365">
        <f>IFERROR(ROUNDUP(B41/(C41-E40)*12,-3),0)</f>
        <v>0</v>
      </c>
      <c r="G40" s="277" t="s">
        <v>18</v>
      </c>
      <c r="H40" s="277"/>
      <c r="I40" s="277"/>
      <c r="J40" s="278"/>
      <c r="K40" s="57" t="s">
        <v>13</v>
      </c>
      <c r="L40" s="95">
        <f>IFERROR(IF(B42&lt;F40,B42,F40),0)</f>
        <v>0</v>
      </c>
      <c r="M40" s="95">
        <f>IFERROR(IF(L42&lt;$F$40,L42,$F$40),0)</f>
        <v>0</v>
      </c>
      <c r="N40" s="95">
        <f t="shared" ref="N40:W40" si="39">IFERROR(IF(M42&lt;$F$40,M42,$F$40),0)</f>
        <v>0</v>
      </c>
      <c r="O40" s="95">
        <f t="shared" si="39"/>
        <v>0</v>
      </c>
      <c r="P40" s="95">
        <f t="shared" si="39"/>
        <v>0</v>
      </c>
      <c r="Q40" s="95">
        <f t="shared" si="39"/>
        <v>0</v>
      </c>
      <c r="R40" s="95">
        <f t="shared" si="39"/>
        <v>0</v>
      </c>
      <c r="S40" s="95">
        <f t="shared" si="39"/>
        <v>0</v>
      </c>
      <c r="T40" s="95">
        <f t="shared" si="39"/>
        <v>0</v>
      </c>
      <c r="U40" s="95">
        <f t="shared" si="39"/>
        <v>0</v>
      </c>
      <c r="V40" s="95">
        <f t="shared" si="39"/>
        <v>0</v>
      </c>
      <c r="W40" s="95">
        <f t="shared" si="39"/>
        <v>0</v>
      </c>
      <c r="X40" s="90">
        <f>SUM(L40:W40)</f>
        <v>0</v>
      </c>
    </row>
    <row r="41" spans="2:24" x14ac:dyDescent="0.55000000000000004">
      <c r="B41" s="32"/>
      <c r="C41" s="17"/>
      <c r="D41" s="18" t="s">
        <v>46</v>
      </c>
      <c r="E41" s="179"/>
      <c r="F41" s="366"/>
      <c r="G41" s="277"/>
      <c r="H41" s="277"/>
      <c r="I41" s="277"/>
      <c r="J41" s="278"/>
      <c r="K41" s="54" t="s">
        <v>15</v>
      </c>
      <c r="L41" s="91">
        <f>ROUNDUP(B42*C42,-2)</f>
        <v>0</v>
      </c>
      <c r="M41" s="91">
        <f>IFERROR(ROUNDUP(L42*$C$42,-2),0)</f>
        <v>0</v>
      </c>
      <c r="N41" s="91">
        <f t="shared" ref="N41:W41" si="40">IFERROR(ROUNDUP(M42*$C$42,-2),0)</f>
        <v>0</v>
      </c>
      <c r="O41" s="91">
        <f t="shared" si="40"/>
        <v>0</v>
      </c>
      <c r="P41" s="91">
        <f t="shared" si="40"/>
        <v>0</v>
      </c>
      <c r="Q41" s="91">
        <f>IFERROR(ROUNDUP(P42*$C$42,-2),0)</f>
        <v>0</v>
      </c>
      <c r="R41" s="91">
        <f t="shared" si="40"/>
        <v>0</v>
      </c>
      <c r="S41" s="91">
        <f t="shared" si="40"/>
        <v>0</v>
      </c>
      <c r="T41" s="91">
        <f t="shared" si="40"/>
        <v>0</v>
      </c>
      <c r="U41" s="91">
        <f t="shared" si="40"/>
        <v>0</v>
      </c>
      <c r="V41" s="91">
        <f t="shared" si="40"/>
        <v>0</v>
      </c>
      <c r="W41" s="91">
        <f t="shared" si="40"/>
        <v>0</v>
      </c>
      <c r="X41" s="92">
        <f>SUM(L41:W41)</f>
        <v>0</v>
      </c>
    </row>
    <row r="42" spans="2:24" ht="18.5" thickBot="1" x14ac:dyDescent="0.6">
      <c r="B42" s="48"/>
      <c r="C42" s="363"/>
      <c r="D42" s="364"/>
      <c r="E42" s="180"/>
      <c r="F42" s="367"/>
      <c r="G42" s="277"/>
      <c r="H42" s="277"/>
      <c r="I42" s="277"/>
      <c r="J42" s="278"/>
      <c r="K42" s="55" t="s">
        <v>17</v>
      </c>
      <c r="L42" s="93">
        <f>IFERROR((B42-L40),0)</f>
        <v>0</v>
      </c>
      <c r="M42" s="93">
        <f>IFERROR((L42-M40),0)</f>
        <v>0</v>
      </c>
      <c r="N42" s="93">
        <f t="shared" ref="N42:W42" si="41">IFERROR((M42-N40),0)</f>
        <v>0</v>
      </c>
      <c r="O42" s="93">
        <f t="shared" si="41"/>
        <v>0</v>
      </c>
      <c r="P42" s="93">
        <f t="shared" si="41"/>
        <v>0</v>
      </c>
      <c r="Q42" s="93">
        <f t="shared" si="41"/>
        <v>0</v>
      </c>
      <c r="R42" s="93">
        <f t="shared" si="41"/>
        <v>0</v>
      </c>
      <c r="S42" s="93">
        <f t="shared" si="41"/>
        <v>0</v>
      </c>
      <c r="T42" s="93">
        <f t="shared" si="41"/>
        <v>0</v>
      </c>
      <c r="U42" s="93">
        <f t="shared" si="41"/>
        <v>0</v>
      </c>
      <c r="V42" s="93">
        <f t="shared" si="41"/>
        <v>0</v>
      </c>
      <c r="W42" s="93">
        <f t="shared" si="41"/>
        <v>0</v>
      </c>
      <c r="X42" s="94">
        <f>W42</f>
        <v>0</v>
      </c>
    </row>
    <row r="43" spans="2:24" ht="18.5" thickTop="1" x14ac:dyDescent="0.55000000000000004">
      <c r="B43" s="296" t="s">
        <v>21</v>
      </c>
      <c r="C43" s="297"/>
      <c r="D43" s="297"/>
      <c r="E43" s="49"/>
      <c r="F43" s="49"/>
      <c r="G43" s="298">
        <f>B42</f>
        <v>0</v>
      </c>
      <c r="H43" s="298"/>
      <c r="I43" s="298"/>
      <c r="J43" s="50" t="s">
        <v>23</v>
      </c>
      <c r="K43" s="67" t="s">
        <v>13</v>
      </c>
      <c r="L43" s="119">
        <f>IFERROR((L40),0)</f>
        <v>0</v>
      </c>
      <c r="M43" s="119">
        <f t="shared" ref="M43:X45" si="42">IFERROR((M40),0)</f>
        <v>0</v>
      </c>
      <c r="N43" s="119">
        <f t="shared" si="42"/>
        <v>0</v>
      </c>
      <c r="O43" s="119">
        <f t="shared" si="42"/>
        <v>0</v>
      </c>
      <c r="P43" s="119">
        <f t="shared" si="42"/>
        <v>0</v>
      </c>
      <c r="Q43" s="119">
        <f t="shared" si="42"/>
        <v>0</v>
      </c>
      <c r="R43" s="119">
        <f t="shared" si="42"/>
        <v>0</v>
      </c>
      <c r="S43" s="119">
        <f t="shared" si="42"/>
        <v>0</v>
      </c>
      <c r="T43" s="119">
        <f t="shared" si="42"/>
        <v>0</v>
      </c>
      <c r="U43" s="119">
        <f t="shared" si="42"/>
        <v>0</v>
      </c>
      <c r="V43" s="119">
        <f t="shared" si="42"/>
        <v>0</v>
      </c>
      <c r="W43" s="119">
        <f t="shared" si="42"/>
        <v>0</v>
      </c>
      <c r="X43" s="120">
        <f>SUM(L43:W43)</f>
        <v>0</v>
      </c>
    </row>
    <row r="44" spans="2:24" x14ac:dyDescent="0.55000000000000004">
      <c r="B44" s="299" t="s">
        <v>45</v>
      </c>
      <c r="C44" s="300"/>
      <c r="D44" s="300"/>
      <c r="E44" s="22"/>
      <c r="F44" s="22"/>
      <c r="G44" s="301">
        <f>X43/12</f>
        <v>0</v>
      </c>
      <c r="H44" s="301"/>
      <c r="I44" s="301"/>
      <c r="J44" s="7" t="s">
        <v>23</v>
      </c>
      <c r="K44" s="68" t="s">
        <v>15</v>
      </c>
      <c r="L44" s="121">
        <f>IFERROR((L41),0)</f>
        <v>0</v>
      </c>
      <c r="M44" s="121">
        <f t="shared" si="42"/>
        <v>0</v>
      </c>
      <c r="N44" s="121">
        <f t="shared" si="42"/>
        <v>0</v>
      </c>
      <c r="O44" s="121">
        <f t="shared" si="42"/>
        <v>0</v>
      </c>
      <c r="P44" s="121">
        <f t="shared" si="42"/>
        <v>0</v>
      </c>
      <c r="Q44" s="121">
        <f t="shared" si="42"/>
        <v>0</v>
      </c>
      <c r="R44" s="121">
        <f t="shared" si="42"/>
        <v>0</v>
      </c>
      <c r="S44" s="121">
        <f t="shared" si="42"/>
        <v>0</v>
      </c>
      <c r="T44" s="121">
        <f t="shared" si="42"/>
        <v>0</v>
      </c>
      <c r="U44" s="121">
        <f t="shared" si="42"/>
        <v>0</v>
      </c>
      <c r="V44" s="121">
        <f t="shared" si="42"/>
        <v>0</v>
      </c>
      <c r="W44" s="121">
        <f t="shared" si="42"/>
        <v>0</v>
      </c>
      <c r="X44" s="122">
        <f t="shared" ref="X44" si="43">SUM(L44:W44)</f>
        <v>0</v>
      </c>
    </row>
    <row r="45" spans="2:24" ht="18.5" thickBot="1" x14ac:dyDescent="0.6">
      <c r="B45" s="302" t="s">
        <v>29</v>
      </c>
      <c r="C45" s="303"/>
      <c r="D45" s="303"/>
      <c r="E45" s="51"/>
      <c r="F45" s="51"/>
      <c r="G45" s="304"/>
      <c r="H45" s="304"/>
      <c r="I45" s="304"/>
      <c r="J45" s="52"/>
      <c r="K45" s="69" t="s">
        <v>17</v>
      </c>
      <c r="L45" s="123">
        <f>IFERROR((L42),0)</f>
        <v>0</v>
      </c>
      <c r="M45" s="123">
        <f t="shared" si="42"/>
        <v>0</v>
      </c>
      <c r="N45" s="123">
        <f t="shared" si="42"/>
        <v>0</v>
      </c>
      <c r="O45" s="123">
        <f t="shared" si="42"/>
        <v>0</v>
      </c>
      <c r="P45" s="123">
        <f t="shared" si="42"/>
        <v>0</v>
      </c>
      <c r="Q45" s="123">
        <f t="shared" si="42"/>
        <v>0</v>
      </c>
      <c r="R45" s="123">
        <f t="shared" si="42"/>
        <v>0</v>
      </c>
      <c r="S45" s="123">
        <f t="shared" si="42"/>
        <v>0</v>
      </c>
      <c r="T45" s="123">
        <f t="shared" si="42"/>
        <v>0</v>
      </c>
      <c r="U45" s="123">
        <f t="shared" si="42"/>
        <v>0</v>
      </c>
      <c r="V45" s="123">
        <f t="shared" si="42"/>
        <v>0</v>
      </c>
      <c r="W45" s="123">
        <f t="shared" si="42"/>
        <v>0</v>
      </c>
      <c r="X45" s="124">
        <f t="shared" si="42"/>
        <v>0</v>
      </c>
    </row>
    <row r="46" spans="2:24" ht="18.5" thickTop="1" x14ac:dyDescent="0.55000000000000004">
      <c r="B46" s="290" t="s">
        <v>27</v>
      </c>
      <c r="C46" s="291"/>
      <c r="D46" s="291"/>
      <c r="E46" s="23"/>
      <c r="F46" s="23"/>
      <c r="G46" s="294">
        <f>G16+G28+G37+G43</f>
        <v>0</v>
      </c>
      <c r="H46" s="295"/>
      <c r="I46" s="295"/>
      <c r="J46" s="8" t="s">
        <v>24</v>
      </c>
      <c r="K46" s="70" t="s">
        <v>12</v>
      </c>
      <c r="L46" s="125">
        <f>L16+L28+L37+L43</f>
        <v>0</v>
      </c>
      <c r="M46" s="125">
        <f t="shared" ref="M46:X48" si="44">M16+M28+M37+M43</f>
        <v>0</v>
      </c>
      <c r="N46" s="125">
        <f t="shared" si="44"/>
        <v>0</v>
      </c>
      <c r="O46" s="125">
        <f t="shared" si="44"/>
        <v>0</v>
      </c>
      <c r="P46" s="125">
        <f t="shared" si="44"/>
        <v>0</v>
      </c>
      <c r="Q46" s="125">
        <f t="shared" si="44"/>
        <v>0</v>
      </c>
      <c r="R46" s="125">
        <f t="shared" si="44"/>
        <v>0</v>
      </c>
      <c r="S46" s="125">
        <f t="shared" si="44"/>
        <v>0</v>
      </c>
      <c r="T46" s="125">
        <f t="shared" si="44"/>
        <v>0</v>
      </c>
      <c r="U46" s="125">
        <f t="shared" si="44"/>
        <v>0</v>
      </c>
      <c r="V46" s="125">
        <f t="shared" si="44"/>
        <v>0</v>
      </c>
      <c r="W46" s="125">
        <f t="shared" si="44"/>
        <v>0</v>
      </c>
      <c r="X46" s="126">
        <f t="shared" si="44"/>
        <v>0</v>
      </c>
    </row>
    <row r="47" spans="2:24" x14ac:dyDescent="0.55000000000000004">
      <c r="B47" s="290" t="s">
        <v>44</v>
      </c>
      <c r="C47" s="291"/>
      <c r="D47" s="291"/>
      <c r="E47" s="23"/>
      <c r="F47" s="23"/>
      <c r="G47" s="294">
        <f>G17+G29+G38+G44</f>
        <v>0</v>
      </c>
      <c r="H47" s="295"/>
      <c r="I47" s="295"/>
      <c r="J47" s="9" t="s">
        <v>24</v>
      </c>
      <c r="K47" s="71" t="s">
        <v>14</v>
      </c>
      <c r="L47" s="127">
        <f>L17+L29+L38+L44</f>
        <v>0</v>
      </c>
      <c r="M47" s="127">
        <f t="shared" si="44"/>
        <v>0</v>
      </c>
      <c r="N47" s="127">
        <f t="shared" si="44"/>
        <v>0</v>
      </c>
      <c r="O47" s="127">
        <f t="shared" si="44"/>
        <v>0</v>
      </c>
      <c r="P47" s="127">
        <f t="shared" si="44"/>
        <v>0</v>
      </c>
      <c r="Q47" s="127">
        <f t="shared" si="44"/>
        <v>0</v>
      </c>
      <c r="R47" s="127">
        <f t="shared" si="44"/>
        <v>0</v>
      </c>
      <c r="S47" s="127">
        <f t="shared" si="44"/>
        <v>0</v>
      </c>
      <c r="T47" s="127">
        <f t="shared" si="44"/>
        <v>0</v>
      </c>
      <c r="U47" s="127">
        <f t="shared" si="44"/>
        <v>0</v>
      </c>
      <c r="V47" s="127">
        <f t="shared" si="44"/>
        <v>0</v>
      </c>
      <c r="W47" s="127">
        <f t="shared" si="44"/>
        <v>0</v>
      </c>
      <c r="X47" s="128">
        <f t="shared" si="44"/>
        <v>0</v>
      </c>
    </row>
    <row r="48" spans="2:24" ht="18.5" thickBot="1" x14ac:dyDescent="0.6">
      <c r="B48" s="292" t="s">
        <v>28</v>
      </c>
      <c r="C48" s="293"/>
      <c r="D48" s="293"/>
      <c r="E48" s="77"/>
      <c r="F48" s="77"/>
      <c r="G48" s="149"/>
      <c r="H48" s="149"/>
      <c r="I48" s="149"/>
      <c r="J48" s="33"/>
      <c r="K48" s="72" t="s">
        <v>16</v>
      </c>
      <c r="L48" s="129">
        <f>L18+L30+L39+L45</f>
        <v>0</v>
      </c>
      <c r="M48" s="129">
        <f t="shared" si="44"/>
        <v>0</v>
      </c>
      <c r="N48" s="129">
        <f t="shared" si="44"/>
        <v>0</v>
      </c>
      <c r="O48" s="129">
        <f t="shared" si="44"/>
        <v>0</v>
      </c>
      <c r="P48" s="129">
        <f t="shared" si="44"/>
        <v>0</v>
      </c>
      <c r="Q48" s="129">
        <f t="shared" si="44"/>
        <v>0</v>
      </c>
      <c r="R48" s="129">
        <f t="shared" si="44"/>
        <v>0</v>
      </c>
      <c r="S48" s="129">
        <f t="shared" si="44"/>
        <v>0</v>
      </c>
      <c r="T48" s="129">
        <f t="shared" si="44"/>
        <v>0</v>
      </c>
      <c r="U48" s="129">
        <f t="shared" si="44"/>
        <v>0</v>
      </c>
      <c r="V48" s="129">
        <f t="shared" si="44"/>
        <v>0</v>
      </c>
      <c r="W48" s="129">
        <f t="shared" si="44"/>
        <v>0</v>
      </c>
      <c r="X48" s="130">
        <f t="shared" si="44"/>
        <v>0</v>
      </c>
    </row>
    <row r="49" spans="7:10" ht="18.5" thickTop="1" x14ac:dyDescent="0.55000000000000004"/>
    <row r="50" spans="7:10" x14ac:dyDescent="0.55000000000000004">
      <c r="G50" s="2"/>
      <c r="H50" s="2"/>
      <c r="I50" s="2"/>
      <c r="J50" s="2"/>
    </row>
    <row r="51" spans="7:10" x14ac:dyDescent="0.55000000000000004">
      <c r="H51" s="2"/>
      <c r="I51" s="2"/>
      <c r="J51" s="2"/>
    </row>
    <row r="52" spans="7:10" x14ac:dyDescent="0.55000000000000004">
      <c r="H52" s="2"/>
      <c r="I52" s="2"/>
      <c r="J52" s="2"/>
    </row>
    <row r="53" spans="7:10" x14ac:dyDescent="0.55000000000000004">
      <c r="H53" s="2"/>
      <c r="I53" s="2"/>
      <c r="J53" s="2"/>
    </row>
    <row r="54" spans="7:10" x14ac:dyDescent="0.55000000000000004">
      <c r="H54" s="1"/>
    </row>
    <row r="55" spans="7:10" x14ac:dyDescent="0.55000000000000004">
      <c r="H55" s="1"/>
    </row>
    <row r="56" spans="7:10" x14ac:dyDescent="0.55000000000000004">
      <c r="H56" s="2"/>
      <c r="I56" s="2"/>
      <c r="J56" s="2"/>
    </row>
    <row r="57" spans="7:10" x14ac:dyDescent="0.55000000000000004">
      <c r="H57" s="2"/>
      <c r="I57" s="2"/>
      <c r="J57" s="2"/>
    </row>
    <row r="58" spans="7:10" x14ac:dyDescent="0.55000000000000004">
      <c r="H58" s="2"/>
      <c r="I58" s="2"/>
      <c r="J58" s="2"/>
    </row>
  </sheetData>
  <mergeCells count="127">
    <mergeCell ref="B46:D46"/>
    <mergeCell ref="G46:I46"/>
    <mergeCell ref="B47:D47"/>
    <mergeCell ref="G47:I47"/>
    <mergeCell ref="B48:D48"/>
    <mergeCell ref="B43:D43"/>
    <mergeCell ref="G43:I43"/>
    <mergeCell ref="B44:D44"/>
    <mergeCell ref="G44:I44"/>
    <mergeCell ref="B45:D45"/>
    <mergeCell ref="G45:I45"/>
    <mergeCell ref="C40:D40"/>
    <mergeCell ref="G40:G42"/>
    <mergeCell ref="H40:H42"/>
    <mergeCell ref="I40:I42"/>
    <mergeCell ref="J40:J42"/>
    <mergeCell ref="C42:D42"/>
    <mergeCell ref="B37:D37"/>
    <mergeCell ref="G37:I37"/>
    <mergeCell ref="B38:D38"/>
    <mergeCell ref="G38:I38"/>
    <mergeCell ref="B39:D39"/>
    <mergeCell ref="G39:I39"/>
    <mergeCell ref="E40:E42"/>
    <mergeCell ref="F40:F42"/>
    <mergeCell ref="C34:D34"/>
    <mergeCell ref="G34:G36"/>
    <mergeCell ref="H34:H36"/>
    <mergeCell ref="I34:I36"/>
    <mergeCell ref="J34:J36"/>
    <mergeCell ref="C36:D36"/>
    <mergeCell ref="C31:D31"/>
    <mergeCell ref="G31:G33"/>
    <mergeCell ref="H31:H33"/>
    <mergeCell ref="I31:I33"/>
    <mergeCell ref="J31:J33"/>
    <mergeCell ref="C33:D33"/>
    <mergeCell ref="E31:E33"/>
    <mergeCell ref="E34:E36"/>
    <mergeCell ref="F31:F33"/>
    <mergeCell ref="F34:F36"/>
    <mergeCell ref="B28:D28"/>
    <mergeCell ref="G28:I28"/>
    <mergeCell ref="B29:D29"/>
    <mergeCell ref="G29:I29"/>
    <mergeCell ref="B30:D30"/>
    <mergeCell ref="G30:I30"/>
    <mergeCell ref="C25:D25"/>
    <mergeCell ref="G25:G27"/>
    <mergeCell ref="H25:H27"/>
    <mergeCell ref="I25:I27"/>
    <mergeCell ref="J25:J27"/>
    <mergeCell ref="C27:D27"/>
    <mergeCell ref="C22:D22"/>
    <mergeCell ref="G22:G24"/>
    <mergeCell ref="H22:H24"/>
    <mergeCell ref="I22:I24"/>
    <mergeCell ref="J22:J24"/>
    <mergeCell ref="C24:D24"/>
    <mergeCell ref="C19:D19"/>
    <mergeCell ref="G19:G21"/>
    <mergeCell ref="H19:H21"/>
    <mergeCell ref="I19:I21"/>
    <mergeCell ref="J19:J21"/>
    <mergeCell ref="C21:D21"/>
    <mergeCell ref="E19:E21"/>
    <mergeCell ref="E22:E24"/>
    <mergeCell ref="E25:E27"/>
    <mergeCell ref="F19:F21"/>
    <mergeCell ref="F22:F24"/>
    <mergeCell ref="F25:F27"/>
    <mergeCell ref="B16:D16"/>
    <mergeCell ref="G16:I16"/>
    <mergeCell ref="B17:D17"/>
    <mergeCell ref="G17:I17"/>
    <mergeCell ref="B18:D18"/>
    <mergeCell ref="G18:I18"/>
    <mergeCell ref="C13:D13"/>
    <mergeCell ref="G13:G15"/>
    <mergeCell ref="H13:H15"/>
    <mergeCell ref="I13:I15"/>
    <mergeCell ref="J13:J15"/>
    <mergeCell ref="C15:D15"/>
    <mergeCell ref="J7:J9"/>
    <mergeCell ref="C9:D9"/>
    <mergeCell ref="C10:D10"/>
    <mergeCell ref="G10:G12"/>
    <mergeCell ref="H10:H12"/>
    <mergeCell ref="I10:I12"/>
    <mergeCell ref="J10:J12"/>
    <mergeCell ref="C12:D12"/>
    <mergeCell ref="E10:E12"/>
    <mergeCell ref="E13:E15"/>
    <mergeCell ref="F10:F12"/>
    <mergeCell ref="F13:F15"/>
    <mergeCell ref="C7:D7"/>
    <mergeCell ref="G7:G9"/>
    <mergeCell ref="H7:H9"/>
    <mergeCell ref="I7:I9"/>
    <mergeCell ref="C2:G2"/>
    <mergeCell ref="K2:R2"/>
    <mergeCell ref="T2:X2"/>
    <mergeCell ref="C4:D4"/>
    <mergeCell ref="G4:G6"/>
    <mergeCell ref="H4:H6"/>
    <mergeCell ref="I4:I6"/>
    <mergeCell ref="J4:J6"/>
    <mergeCell ref="K4:K6"/>
    <mergeCell ref="L4:L6"/>
    <mergeCell ref="E4:E6"/>
    <mergeCell ref="F4:F6"/>
    <mergeCell ref="V4:V6"/>
    <mergeCell ref="W4:W6"/>
    <mergeCell ref="X4:X5"/>
    <mergeCell ref="M4:M6"/>
    <mergeCell ref="N4:N6"/>
    <mergeCell ref="O4:O6"/>
    <mergeCell ref="P4:P6"/>
    <mergeCell ref="Q4:Q6"/>
    <mergeCell ref="R4:R6"/>
    <mergeCell ref="C5:D5"/>
    <mergeCell ref="C6:D6"/>
    <mergeCell ref="S4:S6"/>
    <mergeCell ref="T4:T6"/>
    <mergeCell ref="U4:U6"/>
    <mergeCell ref="E7:E9"/>
    <mergeCell ref="F7:F9"/>
  </mergeCells>
  <phoneticPr fontId="2"/>
  <dataValidations count="2">
    <dataValidation type="list" allowBlank="1" showInputMessage="1" showErrorMessage="1" sqref="G7:G15 I7:I15 G19:G27 I19:I27 G31:G36 I31:I36 G40:G42 I40:I42" xr:uid="{5BCAD8C4-B62E-43FA-88DC-462471178D1E}">
      <formula1>"あり,なし,　,"</formula1>
    </dataValidation>
    <dataValidation type="list" allowBlank="1" showInputMessage="1" showErrorMessage="1" sqref="H7:H15 H19:H27 H31:H36 H40:H42" xr:uid="{83D7ACDD-AC3E-4B60-A89B-780E18B671D0}">
      <formula1>"設備投資,運転資金,赤字補填,納税資金,季節性借入,　,"</formula1>
    </dataValidation>
  </dataValidations>
  <pageMargins left="0.7" right="0.7" top="0.75" bottom="0.75" header="0.3" footer="0.3"/>
  <pageSetup paperSize="8" scale="74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86de63-6936-4587-8b04-d8aecd92fa4a" xsi:nil="true"/>
    <lcf76f155ced4ddcb4097134ff3c332f xmlns="eb315274-2704-4ddc-b541-03876a792b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5F1F5EE3C7430498A6566B1C3484C53" ma:contentTypeVersion="11" ma:contentTypeDescription="新しいドキュメントを作成します。" ma:contentTypeScope="" ma:versionID="7e30af2d5c7362ef7a82219e240603ca">
  <xsd:schema xmlns:xsd="http://www.w3.org/2001/XMLSchema" xmlns:xs="http://www.w3.org/2001/XMLSchema" xmlns:p="http://schemas.microsoft.com/office/2006/metadata/properties" xmlns:ns2="eb315274-2704-4ddc-b541-03876a792bcf" xmlns:ns3="2c86de63-6936-4587-8b04-d8aecd92fa4a" targetNamespace="http://schemas.microsoft.com/office/2006/metadata/properties" ma:root="true" ma:fieldsID="f08f883bb1aa05d8c428dca3e712ba6d" ns2:_="" ns3:_="">
    <xsd:import namespace="eb315274-2704-4ddc-b541-03876a792bcf"/>
    <xsd:import namespace="2c86de63-6936-4587-8b04-d8aecd92fa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15274-2704-4ddc-b541-03876a792b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aaa6164a-d99e-4f19-a1f9-9210202dcf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86de63-6936-4587-8b04-d8aecd92fa4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d782768-8256-466f-935f-8e97200149b2}" ma:internalName="TaxCatchAll" ma:showField="CatchAllData" ma:web="2c86de63-6936-4587-8b04-d8aecd92fa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6CF9F9-E5E9-4AE1-B524-2402E4EAEBDA}">
  <ds:schemaRefs>
    <ds:schemaRef ds:uri="http://schemas.microsoft.com/office/2006/metadata/properties"/>
    <ds:schemaRef ds:uri="http://schemas.microsoft.com/office/infopath/2007/PartnerControls"/>
    <ds:schemaRef ds:uri="2c86de63-6936-4587-8b04-d8aecd92fa4a"/>
    <ds:schemaRef ds:uri="eb315274-2704-4ddc-b541-03876a792bcf"/>
  </ds:schemaRefs>
</ds:datastoreItem>
</file>

<file path=customXml/itemProps2.xml><?xml version="1.0" encoding="utf-8"?>
<ds:datastoreItem xmlns:ds="http://schemas.openxmlformats.org/officeDocument/2006/customXml" ds:itemID="{F4162BAD-C6F0-4C3F-B26F-FF09838AC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24BAA4-9951-47C7-AFB7-A41934DDDD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15274-2704-4ddc-b541-03876a792bcf"/>
    <ds:schemaRef ds:uri="2c86de63-6936-4587-8b04-d8aecd92fa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借入金返済計画書(月)</vt:lpstr>
      <vt:lpstr>借入金返済計画書(年)</vt:lpstr>
      <vt:lpstr>'借入金返済計画書(月)'!Print_Area</vt:lpstr>
      <vt:lpstr>'借入金返済計画書(年)'!Print_Area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koba11</dc:creator>
  <cp:lastModifiedBy>憲吾 東</cp:lastModifiedBy>
  <cp:lastPrinted>2025-06-28T00:46:33Z</cp:lastPrinted>
  <dcterms:created xsi:type="dcterms:W3CDTF">2020-09-04T03:23:53Z</dcterms:created>
  <dcterms:modified xsi:type="dcterms:W3CDTF">2025-06-28T00:46:37Z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0x01010055F1F5EE3C7430498A6566B1C3484C53</vt:lpwstr>
  </property>
  <property fmtid="{D5CDD505-2E9C-101B-9397-08002B2CF9AE}" pid="3" name="MediaServiceImageTags">
    <vt:lpwstr/>
  </property>
</Properties>
</file>